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11 листопад\на сайт\"/>
    </mc:Choice>
  </mc:AlternateContent>
  <bookViews>
    <workbookView xWindow="0" yWindow="0" windowWidth="23040" windowHeight="9072" tabRatio="601"/>
  </bookViews>
  <sheets>
    <sheet name="додат.4" sheetId="10" r:id="rId1"/>
  </sheets>
  <definedNames>
    <definedName name="_xlnm.Print_Area" localSheetId="0">додат.4!$A$1:$L$90</definedName>
  </definedNames>
  <calcPr calcId="162913"/>
</workbook>
</file>

<file path=xl/calcChain.xml><?xml version="1.0" encoding="utf-8"?>
<calcChain xmlns="http://schemas.openxmlformats.org/spreadsheetml/2006/main">
  <c r="H87" i="10" l="1"/>
  <c r="K84" i="10"/>
  <c r="H44" i="10"/>
  <c r="H15" i="10"/>
  <c r="H38" i="10"/>
  <c r="H58" i="10"/>
  <c r="H59" i="10"/>
  <c r="H84" i="10"/>
  <c r="G59" i="10"/>
  <c r="K58" i="10"/>
  <c r="H34" i="10"/>
  <c r="H37" i="10"/>
  <c r="H36" i="10"/>
  <c r="K62" i="10"/>
  <c r="J62" i="10"/>
  <c r="H86" i="10"/>
  <c r="K83" i="10"/>
  <c r="K82" i="10"/>
  <c r="K81" i="10"/>
  <c r="K88" i="10"/>
  <c r="G44" i="10"/>
  <c r="J84" i="10"/>
  <c r="G84" i="10"/>
  <c r="J83" i="10"/>
  <c r="G83" i="10"/>
  <c r="J82" i="10"/>
  <c r="G82" i="10"/>
  <c r="J81" i="10"/>
  <c r="J88" i="10"/>
  <c r="H83" i="10"/>
  <c r="H82" i="10"/>
  <c r="J59" i="10"/>
  <c r="H60" i="10"/>
  <c r="H32" i="10"/>
  <c r="H31" i="10"/>
  <c r="H30" i="10"/>
  <c r="H85" i="10"/>
  <c r="H81" i="10"/>
  <c r="G85" i="10"/>
  <c r="H12" i="10"/>
  <c r="H27" i="10"/>
  <c r="G27" i="10"/>
  <c r="H24" i="10"/>
  <c r="H23" i="10"/>
  <c r="H22" i="10"/>
  <c r="G25" i="10"/>
  <c r="G26" i="10"/>
  <c r="G24" i="10"/>
  <c r="G23" i="10"/>
  <c r="G22" i="10"/>
  <c r="K22" i="10"/>
  <c r="J22" i="10"/>
  <c r="M89" i="10"/>
  <c r="N89" i="10"/>
  <c r="G15" i="10"/>
  <c r="G12" i="10"/>
  <c r="G16" i="10"/>
  <c r="G17" i="10"/>
  <c r="G18" i="10"/>
  <c r="G20" i="10"/>
  <c r="J58" i="10"/>
  <c r="K86" i="10"/>
  <c r="K85" i="10"/>
  <c r="K57" i="10"/>
  <c r="J57" i="10"/>
  <c r="K56" i="10"/>
  <c r="J56" i="10"/>
  <c r="G87" i="10"/>
  <c r="K77" i="10"/>
  <c r="H77" i="10"/>
  <c r="I73" i="10"/>
  <c r="L65" i="10"/>
  <c r="G63" i="10"/>
  <c r="G62" i="10"/>
  <c r="K60" i="10"/>
  <c r="J60" i="10"/>
  <c r="L53" i="10"/>
  <c r="L51" i="10"/>
  <c r="L48" i="10"/>
  <c r="I48" i="10"/>
  <c r="L45" i="10"/>
  <c r="I45" i="10"/>
  <c r="G41" i="10"/>
  <c r="G40" i="10"/>
  <c r="G39" i="10"/>
  <c r="G34" i="10"/>
  <c r="G32" i="10"/>
  <c r="G31" i="10"/>
  <c r="G30" i="10"/>
  <c r="G29" i="10"/>
  <c r="H28" i="10"/>
  <c r="G28" i="10"/>
  <c r="K12" i="10"/>
  <c r="J12" i="10"/>
  <c r="J86" i="10"/>
  <c r="J85" i="10"/>
  <c r="H14" i="10"/>
  <c r="H13" i="10"/>
  <c r="K79" i="10"/>
  <c r="G58" i="10"/>
  <c r="G57" i="10"/>
  <c r="G56" i="10"/>
  <c r="G86" i="10"/>
  <c r="H43" i="10"/>
  <c r="H42" i="10"/>
  <c r="G42" i="10"/>
  <c r="G43" i="10"/>
  <c r="G61" i="10"/>
  <c r="G60" i="10"/>
  <c r="G37" i="10"/>
  <c r="G38" i="10"/>
  <c r="H57" i="10"/>
  <c r="H56" i="10"/>
  <c r="G36" i="10"/>
  <c r="G81" i="10"/>
  <c r="H35" i="10"/>
  <c r="G14" i="10"/>
  <c r="G13" i="10"/>
  <c r="H88" i="10"/>
  <c r="G88" i="10"/>
  <c r="G35" i="10"/>
</calcChain>
</file>

<file path=xl/sharedStrings.xml><?xml version="1.0" encoding="utf-8"?>
<sst xmlns="http://schemas.openxmlformats.org/spreadsheetml/2006/main" count="185" uniqueCount="127">
  <si>
    <t>Загальний фонд</t>
  </si>
  <si>
    <t>Спеціальний фонд</t>
  </si>
  <si>
    <t>Виконавчий комітет районної у місті ради</t>
  </si>
  <si>
    <t xml:space="preserve">Управління праці та соціального захисту населення виконкому районної у місті ради </t>
  </si>
  <si>
    <t>Соціальні програми і заходи державних органів у справах сім’ї</t>
  </si>
  <si>
    <t>15</t>
  </si>
  <si>
    <t>03</t>
  </si>
  <si>
    <t>Територіальний центр соціального обслуговування (надання соціальних послуг) у Тернівському районі</t>
  </si>
  <si>
    <t>010116</t>
  </si>
  <si>
    <t>Органи місцевого самоврядування</t>
  </si>
  <si>
    <t xml:space="preserve">Відділ освіти виконкому Тернівської районної у місті ради </t>
  </si>
  <si>
    <t>Утримання та навчально-тренувальна робота дитячо-юнацьких спортивних шкіл</t>
  </si>
  <si>
    <t>Разом:</t>
  </si>
  <si>
    <t>Благоустрій міст, сіл, селищ</t>
  </si>
  <si>
    <t>100203</t>
  </si>
  <si>
    <t>Видатки, не віднесені до основних груп</t>
  </si>
  <si>
    <t>Проведення виборів депутатів мсцевих рад та сільських, селищних, міських голів</t>
  </si>
  <si>
    <t>Організація та проведення громадських робіт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</si>
  <si>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</si>
  <si>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та чоловіків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</si>
  <si>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</si>
  <si>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Заходи державної політики з питань сім'ї</t>
  </si>
  <si>
    <t>Програма соціально-економічного розвитку Тернівського району міста Кривого Рогу на 2017 рік</t>
  </si>
  <si>
    <t>0300000</t>
  </si>
  <si>
    <t>0310000</t>
  </si>
  <si>
    <t>Виконком Тернівської районної у місті ради</t>
  </si>
  <si>
    <t>3112</t>
  </si>
  <si>
    <t>1040</t>
  </si>
  <si>
    <t>0829</t>
  </si>
  <si>
    <t>0810</t>
  </si>
  <si>
    <t>1090</t>
  </si>
  <si>
    <t>1050</t>
  </si>
  <si>
    <t>0620</t>
  </si>
  <si>
    <t>0111</t>
  </si>
  <si>
    <t>5060</t>
  </si>
  <si>
    <t>Інші заходи з розвитку фізичної культури і спорту</t>
  </si>
  <si>
    <t>5061</t>
  </si>
  <si>
    <t>Здійснення заходів та реалізація проектів на виконання Державної цільової соціальної програми "Молодь України"</t>
  </si>
  <si>
    <t>0180</t>
  </si>
  <si>
    <t>Керівництво  і управління у відповідній сфері у містах, селищах, селах</t>
  </si>
  <si>
    <t>6030</t>
  </si>
  <si>
    <t>0200000</t>
  </si>
  <si>
    <t>0210000</t>
  </si>
  <si>
    <t>0213112</t>
  </si>
  <si>
    <t>0215060</t>
  </si>
  <si>
    <t>0215061</t>
  </si>
  <si>
    <t>0813000</t>
  </si>
  <si>
    <t>0216030</t>
  </si>
  <si>
    <t>до рішення районної у місті ради</t>
  </si>
  <si>
    <t>3122</t>
  </si>
  <si>
    <t>0213122</t>
  </si>
  <si>
    <t>0213123</t>
  </si>
  <si>
    <t>3123</t>
  </si>
  <si>
    <t>0213131</t>
  </si>
  <si>
    <t>3131</t>
  </si>
  <si>
    <t>0214082</t>
  </si>
  <si>
    <t>4082</t>
  </si>
  <si>
    <t>0213210</t>
  </si>
  <si>
    <t>3210</t>
  </si>
  <si>
    <t>Інші заходи у сфері соціального захисту і соціального забезпечення</t>
  </si>
  <si>
    <t>0213140</t>
  </si>
  <si>
    <t xml:space="preserve">3140 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</si>
  <si>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</si>
  <si>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0216090</t>
  </si>
  <si>
    <t>0640</t>
  </si>
  <si>
    <t xml:space="preserve">Програма забезпечення соціальним житлом осіб з числа дітей-сиріт та дітей, позбавлених батьківського піклування в Тернівському районі міста Кривого Рогу на 2018 - 2020 рік </t>
  </si>
  <si>
    <t>Найменування місцевої / регіональної програми</t>
  </si>
  <si>
    <t>Усього</t>
  </si>
  <si>
    <t xml:space="preserve">Усього </t>
  </si>
  <si>
    <t xml:space="preserve">у тому числі бюджет розвитку </t>
  </si>
  <si>
    <t>0213242</t>
  </si>
  <si>
    <t>0813242</t>
  </si>
  <si>
    <t>Інша діяльність у сфері житлово-комунального господарства</t>
  </si>
  <si>
    <t>0216086</t>
  </si>
  <si>
    <t>0610</t>
  </si>
  <si>
    <t>Інша діяльність щодо забезпечення житлом громадян</t>
  </si>
  <si>
    <t>грн</t>
  </si>
  <si>
    <t>0217520</t>
  </si>
  <si>
    <t>7520</t>
  </si>
  <si>
    <t>Реалізація Національної програми інформатизації</t>
  </si>
  <si>
    <t>(код бюджету)</t>
  </si>
  <si>
    <t>0460</t>
  </si>
  <si>
    <t>Згідно з оригіналом.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</si>
  <si>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</si>
  <si>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</si>
  <si>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Інші заходи в галузі культури і мистецтва </t>
  </si>
  <si>
    <t>Код Типової програмної класифікації видатків та кредитування місцевого бюджету</t>
  </si>
  <si>
    <t>0817520</t>
  </si>
  <si>
    <t>6086</t>
  </si>
  <si>
    <t>3242</t>
  </si>
  <si>
    <t>0800000</t>
  </si>
  <si>
    <t>0810000</t>
  </si>
  <si>
    <t>VІIІ скликання</t>
  </si>
  <si>
    <t>Програма реалізації державної та місцевої політики з питань поліпшення становища  дітей у Тернівському районі міста Кривого Рогу на  2022-2024 роки</t>
  </si>
  <si>
    <t>0457860500</t>
  </si>
  <si>
    <t>Найменування
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</si>
  <si>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 регіональну програму</t>
  </si>
  <si>
    <t>РОЗПОДІЛ</t>
  </si>
  <si>
    <t>рішення районної у місті ради від 26.12.2018 №312</t>
  </si>
  <si>
    <t>0218110</t>
  </si>
  <si>
    <t>8110</t>
  </si>
  <si>
    <t>0320</t>
  </si>
  <si>
    <t>Заходи із запобігання та ліквідації надзвичайних ситуацій та наслідків стихийного лиха</t>
  </si>
  <si>
    <t>рішення районної у місті ради від 22.12.2021 №109, зі змінами</t>
  </si>
  <si>
    <t xml:space="preserve"> рішення районної у місті ради від 26.12.2018 №315, зі змінами</t>
  </si>
  <si>
    <r>
      <t>рішення районної у місті ради від</t>
    </r>
    <r>
      <rPr>
        <b/>
        <sz val="20"/>
        <color indexed="8"/>
        <rFont val="Times New Roman"/>
        <family val="1"/>
        <charset val="204"/>
      </rPr>
      <t xml:space="preserve"> 26.12.2018 №316,  зі змінами</t>
    </r>
  </si>
  <si>
    <t>рішення районної у місті ради від 23.12.2020 №11, зі змінами</t>
  </si>
  <si>
    <t>рішення районної у місті ради від 26.12.2018  №313, зі змінами</t>
  </si>
  <si>
    <t>рішення районної у місті ради від 28.02.2019 №334, зі змінами</t>
  </si>
  <si>
    <t>рішення районної у місті ради від 24.12.2019 №390, зі змінами</t>
  </si>
  <si>
    <t>Організація благоустрою населених пунктів</t>
  </si>
  <si>
    <t>витрат бюджету Тернівського району у місті Кривий Ріг на реалізацію місцевих/регіональних програм у 2025 році</t>
  </si>
  <si>
    <t>Управління  праці  та соціального захисту населення виконкому Тернівської районної у місті ради</t>
  </si>
  <si>
    <t>Програма реалізації державної та місцевої політики з питань поліпшення становища  молоді, жінок, чоловіків  та сімей у Тернівському районі міста Кривого Рогу на  2022-2027 роки</t>
  </si>
  <si>
    <t>Програма розвитку галузі культури в Тернівському районі міста Кривого Рогу на 2019-2027 роки</t>
  </si>
  <si>
    <t>Програма розвитку фізичної культури і спорту  в Тернівському районі міста Кривого Рогу на 2019-2027 роки</t>
  </si>
  <si>
    <t xml:space="preserve">Програма соціального захисту окремих категорій мешканців Тернівського району міста Кривого Рогу на 2021-2027 роки </t>
  </si>
  <si>
    <t>Програма з реалізації заходів щодо благоустрою, утримання об'єктів, територій;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в Тернівському районі міста Кривого Рогу на 2019-2027 роки</t>
  </si>
  <si>
    <t xml:space="preserve">Програма інформатизації на 2020 - 2027 роки  </t>
  </si>
  <si>
    <t>Програма реалізації заходів щодо оформлення та інвентаризації справ на нерухоме майно,  яке визнане відумерлою спадщиною, здійснення інших витрат стосовно житлових приміщень  в Тернівському районі міста Кривого Рогу на 2019-2027 роки</t>
  </si>
  <si>
    <t>Програма забезпечення соціальним житлом осіб із числа дітей-сиріт та дітей, позбавлених батьківського піклування, в Тернівському районі міста Кривого Рогу на 2025-2027 роки</t>
  </si>
  <si>
    <r>
      <t>рішення районної у місті ради</t>
    </r>
    <r>
      <rPr>
        <b/>
        <sz val="20"/>
        <color indexed="9"/>
        <rFont val="Times New Roman"/>
        <family val="1"/>
        <charset val="204"/>
      </rPr>
      <t xml:space="preserve"> </t>
    </r>
    <r>
      <rPr>
        <b/>
        <sz val="20"/>
        <color indexed="8"/>
        <rFont val="Times New Roman"/>
        <family val="1"/>
        <charset val="204"/>
      </rPr>
      <t>від 21.02.2025 №370</t>
    </r>
  </si>
  <si>
    <t>Забезпечення діяльності місцевих центрів фізичного здоров"я населення "Спорт для всіх" та проведення фізкультурно-масових заходів серед населення регіону</t>
  </si>
  <si>
    <t>Завідувач  загального відділу</t>
  </si>
  <si>
    <t>Олена МІЩУК</t>
  </si>
  <si>
    <t>Додаток 6</t>
  </si>
  <si>
    <t>27.11.2025 № 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</si>
</sst>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0.0"/>
  </numFmts>
  <fonts count="3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  <font>
      <b/>
      <sz val="20"/>
      <color indexed="8"/>
      <name val="Times New Roman"/>
      <family val="1"/>
      <charset val="204"/>
    </font>
    <font>
      <sz val="20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20"/>
      <color indexed="9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4"/>
      <color indexed="9"/>
      <name val="Times New Roman"/>
      <family val="1"/>
      <charset val="204"/>
    </font>
    <font>
      <sz val="24"/>
      <color indexed="9"/>
      <name val="Times New Roman"/>
      <family val="1"/>
      <charset val="204"/>
    </font>
    <font>
      <sz val="20"/>
      <color theme="1"/>
      <name val="Arial"/>
      <family val="2"/>
      <charset val="204"/>
    </font>
    <font>
      <b/>
      <sz val="20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b/>
      <sz val="24"/>
      <color theme="0"/>
      <name val="Times New Roman"/>
      <family val="1"/>
      <charset val="204"/>
    </font>
    <font>
      <sz val="2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2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20"/>
      <color theme="0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6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503">
    <xf numFmtId="0" fontId="0" fillId="0" borderId="0" xfId="0"/>
    <xf numFmtId="0" fontId="3" fillId="0" borderId="0" xfId="0" applyFont="1"/>
    <xf numFmtId="0" fontId="4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/>
    </xf>
    <xf numFmtId="0" fontId="7" fillId="0" borderId="6" xfId="1" applyNumberFormat="1" applyFont="1" applyBorder="1" applyAlignment="1">
      <alignment horizontal="center" wrapText="1"/>
    </xf>
    <xf numFmtId="49" fontId="7" fillId="0" borderId="6" xfId="1" applyNumberFormat="1" applyFont="1" applyBorder="1" applyAlignment="1">
      <alignment horizontal="center" vertical="center"/>
    </xf>
    <xf numFmtId="0" fontId="7" fillId="0" borderId="6" xfId="1" applyNumberFormat="1" applyFont="1" applyBorder="1" applyAlignment="1">
      <alignment horizontal="left" vertical="center" wrapText="1"/>
    </xf>
    <xf numFmtId="0" fontId="7" fillId="0" borderId="6" xfId="1" applyNumberFormat="1" applyFont="1" applyBorder="1" applyAlignment="1">
      <alignment horizontal="center" vertical="top" wrapText="1"/>
    </xf>
    <xf numFmtId="49" fontId="7" fillId="0" borderId="6" xfId="1" applyNumberFormat="1" applyFont="1" applyBorder="1" applyAlignment="1">
      <alignment horizontal="center" vertical="top"/>
    </xf>
    <xf numFmtId="0" fontId="7" fillId="0" borderId="6" xfId="1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center"/>
    </xf>
    <xf numFmtId="0" fontId="7" fillId="0" borderId="6" xfId="0" applyFont="1" applyBorder="1" applyAlignment="1"/>
    <xf numFmtId="0" fontId="7" fillId="0" borderId="6" xfId="1" applyNumberFormat="1" applyFont="1" applyBorder="1" applyAlignment="1">
      <alignment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/>
    <xf numFmtId="49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0" fontId="7" fillId="0" borderId="6" xfId="1" applyNumberFormat="1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/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wrapText="1"/>
    </xf>
    <xf numFmtId="0" fontId="6" fillId="2" borderId="6" xfId="1" applyNumberFormat="1" applyFont="1" applyFill="1" applyBorder="1" applyAlignment="1">
      <alignment wrapText="1"/>
    </xf>
    <xf numFmtId="0" fontId="7" fillId="2" borderId="6" xfId="0" applyFont="1" applyFill="1" applyBorder="1" applyAlignment="1">
      <alignment horizontal="center"/>
    </xf>
    <xf numFmtId="49" fontId="7" fillId="2" borderId="6" xfId="1" applyNumberFormat="1" applyFont="1" applyFill="1" applyBorder="1" applyAlignment="1">
      <alignment horizontal="center"/>
    </xf>
    <xf numFmtId="0" fontId="7" fillId="2" borderId="6" xfId="1" applyNumberFormat="1" applyFont="1" applyFill="1" applyBorder="1" applyAlignment="1">
      <alignment wrapText="1"/>
    </xf>
    <xf numFmtId="0" fontId="7" fillId="2" borderId="6" xfId="1" applyNumberFormat="1" applyFont="1" applyFill="1" applyBorder="1" applyAlignment="1">
      <alignment horizontal="left" wrapText="1"/>
    </xf>
    <xf numFmtId="0" fontId="6" fillId="3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7" xfId="0" applyFont="1" applyBorder="1" applyAlignment="1">
      <alignment horizontal="center" wrapText="1"/>
    </xf>
    <xf numFmtId="49" fontId="7" fillId="0" borderId="1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/>
    </xf>
    <xf numFmtId="0" fontId="7" fillId="0" borderId="7" xfId="0" applyFont="1" applyBorder="1"/>
    <xf numFmtId="49" fontId="6" fillId="0" borderId="7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0" borderId="14" xfId="0" applyFont="1" applyBorder="1"/>
    <xf numFmtId="0" fontId="7" fillId="0" borderId="9" xfId="0" applyFont="1" applyBorder="1"/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2" borderId="15" xfId="1" applyNumberFormat="1" applyFont="1" applyFill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wrapText="1"/>
    </xf>
    <xf numFmtId="49" fontId="7" fillId="0" borderId="1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/>
    </xf>
    <xf numFmtId="0" fontId="7" fillId="0" borderId="5" xfId="1" applyNumberFormat="1" applyFont="1" applyBorder="1" applyAlignment="1">
      <alignment horizontal="left" wrapText="1"/>
    </xf>
    <xf numFmtId="0" fontId="7" fillId="0" borderId="5" xfId="1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left"/>
    </xf>
    <xf numFmtId="49" fontId="7" fillId="0" borderId="18" xfId="0" applyNumberFormat="1" applyFont="1" applyBorder="1" applyAlignment="1">
      <alignment horizontal="center"/>
    </xf>
    <xf numFmtId="49" fontId="7" fillId="0" borderId="18" xfId="1" applyNumberFormat="1" applyFont="1" applyBorder="1" applyAlignment="1">
      <alignment horizontal="center"/>
    </xf>
    <xf numFmtId="0" fontId="7" fillId="0" borderId="18" xfId="1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/>
    <xf numFmtId="0" fontId="7" fillId="0" borderId="19" xfId="0" applyFont="1" applyBorder="1"/>
    <xf numFmtId="0" fontId="6" fillId="0" borderId="20" xfId="0" applyFont="1" applyBorder="1" applyAlignment="1">
      <alignment wrapText="1"/>
    </xf>
    <xf numFmtId="2" fontId="6" fillId="0" borderId="21" xfId="0" applyNumberFormat="1" applyFont="1" applyBorder="1" applyAlignment="1">
      <alignment horizontal="right" wrapText="1"/>
    </xf>
    <xf numFmtId="49" fontId="6" fillId="0" borderId="18" xfId="0" applyNumberFormat="1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/>
    <xf numFmtId="0" fontId="7" fillId="0" borderId="9" xfId="0" applyFont="1" applyBorder="1" applyAlignment="1">
      <alignment horizontal="center"/>
    </xf>
    <xf numFmtId="0" fontId="7" fillId="0" borderId="9" xfId="1" applyNumberFormat="1" applyFont="1" applyBorder="1" applyAlignment="1">
      <alignment wrapText="1"/>
    </xf>
    <xf numFmtId="0" fontId="6" fillId="0" borderId="23" xfId="0" applyFont="1" applyBorder="1" applyAlignment="1">
      <alignment horizontal="center" wrapText="1"/>
    </xf>
    <xf numFmtId="0" fontId="8" fillId="0" borderId="0" xfId="0" applyFont="1"/>
    <xf numFmtId="49" fontId="7" fillId="0" borderId="6" xfId="0" applyNumberFormat="1" applyFont="1" applyBorder="1" applyAlignment="1"/>
    <xf numFmtId="49" fontId="7" fillId="2" borderId="24" xfId="2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0" xfId="0" applyFont="1" applyFill="1" applyBorder="1"/>
    <xf numFmtId="49" fontId="6" fillId="2" borderId="2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wrapText="1"/>
    </xf>
    <xf numFmtId="0" fontId="7" fillId="2" borderId="26" xfId="1" applyNumberFormat="1" applyFont="1" applyFill="1" applyBorder="1" applyAlignment="1">
      <alignment horizontal="center" wrapText="1"/>
    </xf>
    <xf numFmtId="0" fontId="7" fillId="2" borderId="15" xfId="1" applyNumberFormat="1" applyFont="1" applyFill="1" applyBorder="1" applyAlignment="1">
      <alignment horizontal="center" vertical="top" wrapText="1"/>
    </xf>
    <xf numFmtId="0" fontId="7" fillId="2" borderId="15" xfId="1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7" fillId="2" borderId="9" xfId="1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center"/>
    </xf>
    <xf numFmtId="0" fontId="7" fillId="0" borderId="9" xfId="1" applyNumberFormat="1" applyFont="1" applyBorder="1" applyAlignment="1">
      <alignment horizontal="left" wrapText="1"/>
    </xf>
    <xf numFmtId="0" fontId="7" fillId="0" borderId="9" xfId="1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/>
    </xf>
    <xf numFmtId="49" fontId="7" fillId="0" borderId="27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left" wrapText="1"/>
    </xf>
    <xf numFmtId="0" fontId="7" fillId="2" borderId="4" xfId="1" applyNumberFormat="1" applyFont="1" applyFill="1" applyBorder="1" applyAlignment="1">
      <alignment horizontal="left" wrapText="1"/>
    </xf>
    <xf numFmtId="0" fontId="6" fillId="2" borderId="29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49" fontId="6" fillId="2" borderId="2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6" fillId="2" borderId="15" xfId="1" applyNumberFormat="1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25" xfId="0" applyFont="1" applyFill="1" applyBorder="1" applyAlignment="1">
      <alignment horizontal="left" wrapText="1"/>
    </xf>
    <xf numFmtId="0" fontId="6" fillId="2" borderId="3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2" fontId="7" fillId="0" borderId="0" xfId="0" applyNumberFormat="1" applyFont="1"/>
    <xf numFmtId="49" fontId="6" fillId="2" borderId="12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7" fillId="2" borderId="31" xfId="0" applyNumberFormat="1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center"/>
    </xf>
    <xf numFmtId="49" fontId="6" fillId="2" borderId="32" xfId="0" applyNumberFormat="1" applyFont="1" applyFill="1" applyBorder="1" applyAlignment="1">
      <alignment horizontal="center"/>
    </xf>
    <xf numFmtId="49" fontId="6" fillId="2" borderId="32" xfId="0" applyNumberFormat="1" applyFont="1" applyFill="1" applyBorder="1" applyAlignment="1">
      <alignment horizontal="left" vertical="center" wrapText="1"/>
    </xf>
    <xf numFmtId="49" fontId="7" fillId="2" borderId="14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center"/>
    </xf>
    <xf numFmtId="0" fontId="7" fillId="2" borderId="9" xfId="1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wrapText="1"/>
    </xf>
    <xf numFmtId="49" fontId="7" fillId="0" borderId="34" xfId="0" applyNumberFormat="1" applyFont="1" applyBorder="1" applyAlignment="1">
      <alignment horizontal="left" vertical="center"/>
    </xf>
    <xf numFmtId="0" fontId="6" fillId="0" borderId="2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0" fontId="6" fillId="0" borderId="6" xfId="1" applyNumberFormat="1" applyFont="1" applyBorder="1" applyAlignment="1">
      <alignment horizontal="center" vertical="center" wrapText="1"/>
    </xf>
    <xf numFmtId="0" fontId="6" fillId="2" borderId="15" xfId="1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wrapText="1"/>
    </xf>
    <xf numFmtId="0" fontId="6" fillId="2" borderId="6" xfId="0" applyFont="1" applyFill="1" applyBorder="1"/>
    <xf numFmtId="0" fontId="7" fillId="2" borderId="32" xfId="1" applyNumberFormat="1" applyFont="1" applyFill="1" applyBorder="1" applyAlignment="1">
      <alignment horizontal="left" wrapText="1"/>
    </xf>
    <xf numFmtId="0" fontId="7" fillId="2" borderId="0" xfId="1" applyNumberFormat="1" applyFont="1" applyFill="1" applyBorder="1" applyAlignment="1">
      <alignment horizontal="left" wrapText="1"/>
    </xf>
    <xf numFmtId="0" fontId="7" fillId="2" borderId="6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0" applyFont="1"/>
    <xf numFmtId="0" fontId="7" fillId="2" borderId="0" xfId="0" applyFont="1" applyFill="1"/>
    <xf numFmtId="0" fontId="10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>
      <alignment horizontal="right"/>
    </xf>
    <xf numFmtId="0" fontId="6" fillId="0" borderId="2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0" xfId="0" applyFont="1" applyBorder="1"/>
    <xf numFmtId="0" fontId="7" fillId="0" borderId="35" xfId="0" applyFont="1" applyBorder="1"/>
    <xf numFmtId="2" fontId="6" fillId="2" borderId="28" xfId="0" applyNumberFormat="1" applyFont="1" applyFill="1" applyBorder="1" applyAlignment="1">
      <alignment horizontal="left" vertical="center" wrapText="1"/>
    </xf>
    <xf numFmtId="0" fontId="7" fillId="0" borderId="5" xfId="0" applyFont="1" applyBorder="1"/>
    <xf numFmtId="0" fontId="7" fillId="2" borderId="5" xfId="0" applyFont="1" applyFill="1" applyBorder="1"/>
    <xf numFmtId="0" fontId="7" fillId="0" borderId="36" xfId="0" applyFont="1" applyBorder="1"/>
    <xf numFmtId="0" fontId="7" fillId="2" borderId="0" xfId="0" applyFont="1" applyFill="1" applyBorder="1"/>
    <xf numFmtId="0" fontId="6" fillId="0" borderId="0" xfId="0" applyFont="1" applyBorder="1" applyAlignment="1">
      <alignment horizontal="center"/>
    </xf>
    <xf numFmtId="0" fontId="6" fillId="2" borderId="25" xfId="0" applyFont="1" applyFill="1" applyBorder="1" applyAlignment="1">
      <alignment horizontal="center" wrapText="1"/>
    </xf>
    <xf numFmtId="0" fontId="7" fillId="2" borderId="6" xfId="0" applyFont="1" applyFill="1" applyBorder="1"/>
    <xf numFmtId="49" fontId="7" fillId="0" borderId="9" xfId="0" applyNumberFormat="1" applyFont="1" applyBorder="1" applyAlignment="1">
      <alignment horizontal="left"/>
    </xf>
    <xf numFmtId="0" fontId="8" fillId="2" borderId="0" xfId="0" applyFont="1" applyFill="1"/>
    <xf numFmtId="2" fontId="8" fillId="0" borderId="0" xfId="0" applyNumberFormat="1" applyFont="1"/>
    <xf numFmtId="0" fontId="23" fillId="0" borderId="0" xfId="0" applyFont="1"/>
    <xf numFmtId="49" fontId="6" fillId="0" borderId="6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 wrapText="1"/>
    </xf>
    <xf numFmtId="0" fontId="24" fillId="2" borderId="28" xfId="0" applyFont="1" applyFill="1" applyBorder="1" applyAlignment="1">
      <alignment horizontal="left" wrapText="1"/>
    </xf>
    <xf numFmtId="0" fontId="6" fillId="0" borderId="37" xfId="0" applyFont="1" applyBorder="1" applyAlignment="1">
      <alignment horizontal="center" vertical="center" wrapText="1"/>
    </xf>
    <xf numFmtId="4" fontId="13" fillId="0" borderId="35" xfId="0" applyNumberFormat="1" applyFont="1" applyBorder="1" applyAlignment="1">
      <alignment horizontal="center" wrapText="1"/>
    </xf>
    <xf numFmtId="2" fontId="13" fillId="0" borderId="35" xfId="0" applyNumberFormat="1" applyFont="1" applyBorder="1" applyAlignment="1">
      <alignment horizontal="center"/>
    </xf>
    <xf numFmtId="4" fontId="13" fillId="0" borderId="25" xfId="0" applyNumberFormat="1" applyFont="1" applyBorder="1" applyAlignment="1">
      <alignment horizontal="center" vertical="center" wrapText="1"/>
    </xf>
    <xf numFmtId="2" fontId="13" fillId="0" borderId="35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wrapText="1"/>
    </xf>
    <xf numFmtId="2" fontId="13" fillId="0" borderId="5" xfId="0" applyNumberFormat="1" applyFont="1" applyBorder="1" applyAlignment="1">
      <alignment horizontal="center"/>
    </xf>
    <xf numFmtId="4" fontId="14" fillId="0" borderId="6" xfId="0" applyNumberFormat="1" applyFont="1" applyBorder="1" applyAlignment="1">
      <alignment horizontal="center" wrapText="1"/>
    </xf>
    <xf numFmtId="2" fontId="14" fillId="0" borderId="6" xfId="0" quotePrefix="1" applyNumberFormat="1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wrapText="1"/>
    </xf>
    <xf numFmtId="4" fontId="14" fillId="0" borderId="37" xfId="0" applyNumberFormat="1" applyFont="1" applyFill="1" applyBorder="1" applyAlignment="1">
      <alignment horizontal="center" vertical="center"/>
    </xf>
    <xf numFmtId="4" fontId="14" fillId="0" borderId="6" xfId="0" applyNumberFormat="1" applyFont="1" applyBorder="1" applyAlignment="1">
      <alignment horizontal="left" wrapText="1"/>
    </xf>
    <xf numFmtId="4" fontId="14" fillId="0" borderId="6" xfId="0" applyNumberFormat="1" applyFont="1" applyFill="1" applyBorder="1" applyAlignment="1">
      <alignment horizontal="right" vertical="center"/>
    </xf>
    <xf numFmtId="165" fontId="14" fillId="0" borderId="6" xfId="0" applyNumberFormat="1" applyFont="1" applyBorder="1" applyAlignment="1">
      <alignment wrapText="1"/>
    </xf>
    <xf numFmtId="165" fontId="14" fillId="0" borderId="38" xfId="0" applyNumberFormat="1" applyFont="1" applyBorder="1" applyAlignment="1">
      <alignment horizontal="right" wrapText="1"/>
    </xf>
    <xf numFmtId="4" fontId="14" fillId="0" borderId="9" xfId="0" applyNumberFormat="1" applyFont="1" applyFill="1" applyBorder="1" applyAlignment="1">
      <alignment horizontal="center"/>
    </xf>
    <xf numFmtId="4" fontId="14" fillId="0" borderId="6" xfId="0" applyNumberFormat="1" applyFont="1" applyFill="1" applyBorder="1" applyAlignment="1">
      <alignment horizontal="center"/>
    </xf>
    <xf numFmtId="4" fontId="13" fillId="0" borderId="39" xfId="0" applyNumberFormat="1" applyFont="1" applyBorder="1" applyAlignment="1">
      <alignment horizontal="center" wrapText="1"/>
    </xf>
    <xf numFmtId="2" fontId="13" fillId="0" borderId="39" xfId="0" applyNumberFormat="1" applyFont="1" applyBorder="1" applyAlignment="1">
      <alignment horizontal="center" wrapText="1"/>
    </xf>
    <xf numFmtId="4" fontId="15" fillId="0" borderId="21" xfId="0" applyNumberFormat="1" applyFont="1" applyBorder="1" applyAlignment="1">
      <alignment horizontal="center" vertical="center" wrapText="1"/>
    </xf>
    <xf numFmtId="2" fontId="15" fillId="0" borderId="39" xfId="0" applyNumberFormat="1" applyFont="1" applyBorder="1" applyAlignment="1">
      <alignment horizontal="center" vertical="center" wrapText="1"/>
    </xf>
    <xf numFmtId="4" fontId="16" fillId="0" borderId="25" xfId="1" applyNumberFormat="1" applyFont="1" applyBorder="1" applyAlignment="1">
      <alignment horizontal="center" wrapText="1"/>
    </xf>
    <xf numFmtId="2" fontId="16" fillId="0" borderId="35" xfId="0" applyNumberFormat="1" applyFont="1" applyBorder="1" applyAlignment="1">
      <alignment horizontal="center" wrapText="1"/>
    </xf>
    <xf numFmtId="4" fontId="15" fillId="0" borderId="22" xfId="1" applyNumberFormat="1" applyFont="1" applyBorder="1" applyAlignment="1">
      <alignment horizontal="center" wrapText="1"/>
    </xf>
    <xf numFmtId="2" fontId="16" fillId="0" borderId="22" xfId="0" applyNumberFormat="1" applyFont="1" applyBorder="1" applyAlignment="1">
      <alignment horizontal="center" wrapText="1"/>
    </xf>
    <xf numFmtId="4" fontId="15" fillId="0" borderId="6" xfId="0" applyNumberFormat="1" applyFont="1" applyBorder="1" applyAlignment="1">
      <alignment horizontal="center" wrapText="1"/>
    </xf>
    <xf numFmtId="2" fontId="15" fillId="0" borderId="6" xfId="0" applyNumberFormat="1" applyFont="1" applyBorder="1" applyAlignment="1">
      <alignment horizontal="center" wrapText="1"/>
    </xf>
    <xf numFmtId="4" fontId="15" fillId="0" borderId="6" xfId="0" applyNumberFormat="1" applyFont="1" applyBorder="1" applyAlignment="1">
      <alignment horizontal="center" vertical="center" wrapText="1"/>
    </xf>
    <xf numFmtId="2" fontId="16" fillId="0" borderId="6" xfId="0" applyNumberFormat="1" applyFont="1" applyBorder="1" applyAlignment="1">
      <alignment horizontal="center" wrapText="1"/>
    </xf>
    <xf numFmtId="4" fontId="16" fillId="0" borderId="9" xfId="1" applyNumberFormat="1" applyFont="1" applyBorder="1" applyAlignment="1">
      <alignment horizontal="center" wrapText="1"/>
    </xf>
    <xf numFmtId="2" fontId="15" fillId="0" borderId="9" xfId="0" applyNumberFormat="1" applyFont="1" applyBorder="1" applyAlignment="1">
      <alignment horizontal="center"/>
    </xf>
    <xf numFmtId="4" fontId="13" fillId="0" borderId="1" xfId="1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/>
    </xf>
    <xf numFmtId="4" fontId="13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4" fontId="14" fillId="0" borderId="5" xfId="0" applyNumberFormat="1" applyFont="1" applyBorder="1" applyAlignment="1">
      <alignment horizontal="center" wrapText="1"/>
    </xf>
    <xf numFmtId="2" fontId="14" fillId="0" borderId="6" xfId="0" applyNumberFormat="1" applyFont="1" applyBorder="1" applyAlignment="1">
      <alignment horizontal="center" wrapText="1"/>
    </xf>
    <xf numFmtId="2" fontId="14" fillId="0" borderId="37" xfId="0" applyNumberFormat="1" applyFont="1" applyBorder="1" applyAlignment="1">
      <alignment horizontal="center" wrapText="1"/>
    </xf>
    <xf numFmtId="2" fontId="14" fillId="0" borderId="37" xfId="1" applyNumberFormat="1" applyFont="1" applyBorder="1" applyAlignment="1">
      <alignment horizontal="center"/>
    </xf>
    <xf numFmtId="2" fontId="13" fillId="0" borderId="37" xfId="0" applyNumberFormat="1" applyFont="1" applyBorder="1" applyAlignment="1">
      <alignment horizontal="center"/>
    </xf>
    <xf numFmtId="2" fontId="14" fillId="0" borderId="37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/>
    </xf>
    <xf numFmtId="165" fontId="14" fillId="0" borderId="6" xfId="0" applyNumberFormat="1" applyFont="1" applyBorder="1" applyAlignment="1">
      <alignment horizontal="center"/>
    </xf>
    <xf numFmtId="4" fontId="14" fillId="0" borderId="6" xfId="0" applyNumberFormat="1" applyFont="1" applyBorder="1" applyAlignment="1">
      <alignment horizontal="center"/>
    </xf>
    <xf numFmtId="4" fontId="14" fillId="0" borderId="0" xfId="0" applyNumberFormat="1" applyFont="1" applyBorder="1"/>
    <xf numFmtId="4" fontId="13" fillId="0" borderId="6" xfId="0" applyNumberFormat="1" applyFont="1" applyBorder="1" applyAlignment="1">
      <alignment horizontal="right" wrapText="1"/>
    </xf>
    <xf numFmtId="2" fontId="13" fillId="0" borderId="6" xfId="0" applyNumberFormat="1" applyFont="1" applyBorder="1" applyAlignment="1">
      <alignment horizontal="right" wrapText="1"/>
    </xf>
    <xf numFmtId="0" fontId="13" fillId="0" borderId="6" xfId="0" applyFont="1" applyBorder="1" applyAlignment="1">
      <alignment vertical="center" wrapText="1"/>
    </xf>
    <xf numFmtId="2" fontId="13" fillId="0" borderId="38" xfId="0" applyNumberFormat="1" applyFont="1" applyBorder="1" applyAlignment="1">
      <alignment horizontal="right" wrapText="1"/>
    </xf>
    <xf numFmtId="4" fontId="14" fillId="0" borderId="6" xfId="0" applyNumberFormat="1" applyFont="1" applyBorder="1" applyAlignment="1">
      <alignment horizontal="right" wrapText="1"/>
    </xf>
    <xf numFmtId="2" fontId="14" fillId="0" borderId="6" xfId="0" applyNumberFormat="1" applyFont="1" applyBorder="1" applyAlignment="1">
      <alignment horizontal="right" wrapText="1"/>
    </xf>
    <xf numFmtId="2" fontId="14" fillId="0" borderId="38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wrapText="1"/>
    </xf>
    <xf numFmtId="4" fontId="14" fillId="0" borderId="6" xfId="0" applyNumberFormat="1" applyFont="1" applyBorder="1"/>
    <xf numFmtId="2" fontId="14" fillId="0" borderId="6" xfId="0" applyNumberFormat="1" applyFont="1" applyBorder="1"/>
    <xf numFmtId="0" fontId="14" fillId="0" borderId="6" xfId="0" applyFont="1" applyBorder="1"/>
    <xf numFmtId="2" fontId="14" fillId="0" borderId="38" xfId="0" applyNumberFormat="1" applyFont="1" applyBorder="1"/>
    <xf numFmtId="4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wrapText="1"/>
    </xf>
    <xf numFmtId="2" fontId="14" fillId="0" borderId="38" xfId="0" applyNumberFormat="1" applyFont="1" applyBorder="1" applyAlignment="1">
      <alignment horizontal="right" wrapText="1"/>
    </xf>
    <xf numFmtId="4" fontId="13" fillId="0" borderId="6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2" fontId="13" fillId="0" borderId="38" xfId="0" applyNumberFormat="1" applyFont="1" applyBorder="1" applyAlignment="1">
      <alignment horizontal="right" vertical="center" wrapText="1"/>
    </xf>
    <xf numFmtId="2" fontId="13" fillId="0" borderId="38" xfId="0" applyNumberFormat="1" applyFont="1" applyBorder="1"/>
    <xf numFmtId="2" fontId="14" fillId="0" borderId="37" xfId="0" applyNumberFormat="1" applyFont="1" applyBorder="1" applyAlignment="1">
      <alignment horizontal="center"/>
    </xf>
    <xf numFmtId="0" fontId="13" fillId="0" borderId="40" xfId="0" applyFont="1" applyBorder="1" applyAlignment="1">
      <alignment horizontal="center" wrapText="1"/>
    </xf>
    <xf numFmtId="4" fontId="13" fillId="2" borderId="41" xfId="0" applyNumberFormat="1" applyFont="1" applyFill="1" applyBorder="1" applyAlignment="1">
      <alignment horizontal="center" wrapText="1"/>
    </xf>
    <xf numFmtId="4" fontId="13" fillId="2" borderId="22" xfId="0" applyNumberFormat="1" applyFont="1" applyFill="1" applyBorder="1" applyAlignment="1">
      <alignment horizontal="center" wrapText="1"/>
    </xf>
    <xf numFmtId="4" fontId="13" fillId="2" borderId="6" xfId="0" applyNumberFormat="1" applyFont="1" applyFill="1" applyBorder="1" applyAlignment="1">
      <alignment horizontal="center" wrapText="1"/>
    </xf>
    <xf numFmtId="4" fontId="14" fillId="2" borderId="6" xfId="0" applyNumberFormat="1" applyFont="1" applyFill="1" applyBorder="1" applyAlignment="1">
      <alignment horizontal="center" wrapText="1"/>
    </xf>
    <xf numFmtId="4" fontId="14" fillId="2" borderId="6" xfId="1" applyNumberFormat="1" applyFont="1" applyFill="1" applyBorder="1" applyAlignment="1">
      <alignment horizontal="center" wrapText="1"/>
    </xf>
    <xf numFmtId="4" fontId="14" fillId="2" borderId="32" xfId="1" applyNumberFormat="1" applyFont="1" applyFill="1" applyBorder="1" applyAlignment="1">
      <alignment horizontal="center" wrapText="1"/>
    </xf>
    <xf numFmtId="4" fontId="14" fillId="2" borderId="32" xfId="0" applyNumberFormat="1" applyFont="1" applyFill="1" applyBorder="1" applyAlignment="1">
      <alignment horizontal="center" wrapText="1"/>
    </xf>
    <xf numFmtId="4" fontId="13" fillId="0" borderId="18" xfId="0" applyNumberFormat="1" applyFont="1" applyBorder="1" applyAlignment="1">
      <alignment horizontal="center" wrapText="1"/>
    </xf>
    <xf numFmtId="4" fontId="13" fillId="0" borderId="32" xfId="0" applyNumberFormat="1" applyFont="1" applyBorder="1" applyAlignment="1">
      <alignment horizontal="center" wrapText="1"/>
    </xf>
    <xf numFmtId="4" fontId="14" fillId="0" borderId="0" xfId="0" applyNumberFormat="1" applyFont="1"/>
    <xf numFmtId="4" fontId="13" fillId="0" borderId="23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left" wrapText="1"/>
    </xf>
    <xf numFmtId="4" fontId="14" fillId="0" borderId="5" xfId="0" applyNumberFormat="1" applyFont="1" applyBorder="1" applyAlignment="1">
      <alignment horizontal="right" wrapText="1"/>
    </xf>
    <xf numFmtId="4" fontId="14" fillId="0" borderId="42" xfId="0" applyNumberFormat="1" applyFont="1" applyBorder="1" applyAlignment="1">
      <alignment horizontal="right" wrapText="1"/>
    </xf>
    <xf numFmtId="4" fontId="13" fillId="0" borderId="4" xfId="0" applyNumberFormat="1" applyFont="1" applyBorder="1" applyAlignment="1">
      <alignment horizontal="center" vertical="center" wrapText="1"/>
    </xf>
    <xf numFmtId="4" fontId="14" fillId="0" borderId="38" xfId="0" applyNumberFormat="1" applyFont="1" applyBorder="1" applyAlignment="1">
      <alignment horizontal="right" wrapText="1"/>
    </xf>
    <xf numFmtId="4" fontId="13" fillId="0" borderId="5" xfId="0" applyNumberFormat="1" applyFont="1" applyBorder="1" applyAlignment="1">
      <alignment horizontal="left" vertical="center" wrapText="1"/>
    </xf>
    <xf numFmtId="4" fontId="14" fillId="0" borderId="37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left" vertical="center" wrapText="1"/>
    </xf>
    <xf numFmtId="4" fontId="14" fillId="0" borderId="15" xfId="0" applyNumberFormat="1" applyFont="1" applyBorder="1" applyAlignment="1">
      <alignment horizontal="left" vertical="center" wrapText="1"/>
    </xf>
    <xf numFmtId="4" fontId="14" fillId="0" borderId="37" xfId="0" applyNumberFormat="1" applyFont="1" applyBorder="1" applyAlignment="1">
      <alignment horizontal="center"/>
    </xf>
    <xf numFmtId="4" fontId="13" fillId="2" borderId="15" xfId="1" applyNumberFormat="1" applyFont="1" applyFill="1" applyBorder="1" applyAlignment="1">
      <alignment wrapText="1"/>
    </xf>
    <xf numFmtId="4" fontId="13" fillId="0" borderId="37" xfId="0" applyNumberFormat="1" applyFont="1" applyBorder="1" applyAlignment="1">
      <alignment horizontal="center" wrapText="1"/>
    </xf>
    <xf numFmtId="4" fontId="14" fillId="2" borderId="15" xfId="1" applyNumberFormat="1" applyFont="1" applyFill="1" applyBorder="1" applyAlignment="1">
      <alignment wrapText="1"/>
    </xf>
    <xf numFmtId="4" fontId="14" fillId="2" borderId="15" xfId="1" applyNumberFormat="1" applyFont="1" applyFill="1" applyBorder="1" applyAlignment="1">
      <alignment horizontal="left" wrapText="1"/>
    </xf>
    <xf numFmtId="4" fontId="14" fillId="0" borderId="38" xfId="0" applyNumberFormat="1" applyFont="1" applyBorder="1"/>
    <xf numFmtId="4" fontId="13" fillId="0" borderId="6" xfId="0" applyNumberFormat="1" applyFont="1" applyBorder="1"/>
    <xf numFmtId="4" fontId="17" fillId="2" borderId="6" xfId="0" applyNumberFormat="1" applyFont="1" applyFill="1" applyBorder="1" applyAlignment="1">
      <alignment horizontal="right" vertical="center"/>
    </xf>
    <xf numFmtId="4" fontId="13" fillId="3" borderId="6" xfId="0" applyNumberFormat="1" applyFont="1" applyFill="1" applyBorder="1" applyAlignment="1">
      <alignment wrapText="1"/>
    </xf>
    <xf numFmtId="4" fontId="13" fillId="0" borderId="9" xfId="0" applyNumberFormat="1" applyFont="1" applyBorder="1" applyAlignment="1">
      <alignment wrapText="1"/>
    </xf>
    <xf numFmtId="4" fontId="17" fillId="2" borderId="9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/>
    <xf numFmtId="4" fontId="14" fillId="0" borderId="43" xfId="0" applyNumberFormat="1" applyFont="1" applyBorder="1"/>
    <xf numFmtId="4" fontId="14" fillId="0" borderId="6" xfId="0" applyNumberFormat="1" applyFont="1" applyBorder="1" applyAlignment="1">
      <alignment wrapText="1"/>
    </xf>
    <xf numFmtId="4" fontId="14" fillId="0" borderId="9" xfId="0" applyNumberFormat="1" applyFont="1" applyBorder="1" applyAlignment="1">
      <alignment wrapText="1"/>
    </xf>
    <xf numFmtId="4" fontId="13" fillId="0" borderId="0" xfId="0" applyNumberFormat="1" applyFont="1" applyBorder="1" applyAlignment="1">
      <alignment horizontal="center" vertical="center" wrapText="1"/>
    </xf>
    <xf numFmtId="4" fontId="13" fillId="0" borderId="35" xfId="0" applyNumberFormat="1" applyFont="1" applyBorder="1" applyAlignment="1">
      <alignment horizontal="center" vertical="center" wrapText="1"/>
    </xf>
    <xf numFmtId="4" fontId="14" fillId="0" borderId="25" xfId="0" applyNumberFormat="1" applyFont="1" applyBorder="1" applyAlignment="1">
      <alignment horizontal="center" wrapText="1"/>
    </xf>
    <xf numFmtId="4" fontId="13" fillId="0" borderId="28" xfId="0" applyNumberFormat="1" applyFont="1" applyBorder="1" applyAlignment="1">
      <alignment horizontal="center" wrapText="1"/>
    </xf>
    <xf numFmtId="4" fontId="13" fillId="0" borderId="0" xfId="0" applyNumberFormat="1" applyFont="1" applyBorder="1" applyAlignment="1">
      <alignment horizontal="center" wrapText="1"/>
    </xf>
    <xf numFmtId="4" fontId="14" fillId="0" borderId="20" xfId="0" applyNumberFormat="1" applyFont="1" applyBorder="1"/>
    <xf numFmtId="4" fontId="13" fillId="0" borderId="9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/>
    <xf numFmtId="0" fontId="25" fillId="0" borderId="0" xfId="0" applyFont="1" applyAlignment="1">
      <alignment horizontal="left"/>
    </xf>
    <xf numFmtId="0" fontId="26" fillId="0" borderId="0" xfId="0" applyFont="1"/>
    <xf numFmtId="0" fontId="27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18" fillId="0" borderId="0" xfId="0" applyFont="1" applyAlignment="1"/>
    <xf numFmtId="0" fontId="28" fillId="0" borderId="0" xfId="0" applyFont="1"/>
    <xf numFmtId="0" fontId="29" fillId="0" borderId="0" xfId="0" applyFont="1"/>
    <xf numFmtId="0" fontId="28" fillId="2" borderId="0" xfId="0" applyFont="1" applyFill="1"/>
    <xf numFmtId="2" fontId="24" fillId="0" borderId="0" xfId="0" applyNumberFormat="1" applyFont="1" applyBorder="1" applyAlignment="1">
      <alignment horizontal="center"/>
    </xf>
    <xf numFmtId="0" fontId="30" fillId="0" borderId="0" xfId="0" applyFont="1"/>
    <xf numFmtId="2" fontId="23" fillId="0" borderId="0" xfId="0" applyNumberFormat="1" applyFont="1"/>
    <xf numFmtId="0" fontId="31" fillId="0" borderId="0" xfId="0" applyFont="1"/>
    <xf numFmtId="0" fontId="32" fillId="0" borderId="0" xfId="0" applyFont="1" applyBorder="1"/>
    <xf numFmtId="0" fontId="33" fillId="0" borderId="0" xfId="0" applyFont="1" applyBorder="1"/>
    <xf numFmtId="0" fontId="33" fillId="2" borderId="0" xfId="0" applyFont="1" applyFill="1" applyBorder="1"/>
    <xf numFmtId="0" fontId="32" fillId="2" borderId="0" xfId="0" applyFont="1" applyFill="1" applyAlignment="1">
      <alignment horizontal="center"/>
    </xf>
    <xf numFmtId="165" fontId="13" fillId="0" borderId="15" xfId="0" applyNumberFormat="1" applyFont="1" applyBorder="1" applyAlignment="1">
      <alignment horizontal="center" vertical="center" wrapText="1"/>
    </xf>
    <xf numFmtId="165" fontId="13" fillId="0" borderId="44" xfId="0" applyNumberFormat="1" applyFont="1" applyBorder="1" applyAlignment="1">
      <alignment horizontal="center" vertical="center" wrapText="1"/>
    </xf>
    <xf numFmtId="4" fontId="14" fillId="2" borderId="25" xfId="0" applyNumberFormat="1" applyFont="1" applyFill="1" applyBorder="1" applyAlignment="1">
      <alignment horizontal="center" wrapText="1"/>
    </xf>
    <xf numFmtId="4" fontId="14" fillId="2" borderId="45" xfId="0" applyNumberFormat="1" applyFont="1" applyFill="1" applyBorder="1" applyAlignment="1">
      <alignment horizontal="center" wrapText="1"/>
    </xf>
    <xf numFmtId="165" fontId="13" fillId="0" borderId="30" xfId="0" applyNumberFormat="1" applyFont="1" applyBorder="1" applyAlignment="1">
      <alignment horizontal="center" wrapText="1"/>
    </xf>
    <xf numFmtId="165" fontId="13" fillId="0" borderId="45" xfId="0" applyNumberFormat="1" applyFont="1" applyBorder="1" applyAlignment="1">
      <alignment horizontal="center" wrapText="1"/>
    </xf>
    <xf numFmtId="165" fontId="14" fillId="0" borderId="6" xfId="0" applyNumberFormat="1" applyFont="1" applyBorder="1" applyAlignment="1">
      <alignment horizontal="center" wrapText="1"/>
    </xf>
    <xf numFmtId="165" fontId="14" fillId="0" borderId="25" xfId="0" applyNumberFormat="1" applyFont="1" applyBorder="1" applyAlignment="1">
      <alignment horizontal="center" wrapText="1"/>
    </xf>
    <xf numFmtId="165" fontId="14" fillId="0" borderId="45" xfId="0" applyNumberFormat="1" applyFont="1" applyBorder="1" applyAlignment="1">
      <alignment horizontal="center" wrapText="1"/>
    </xf>
    <xf numFmtId="165" fontId="14" fillId="0" borderId="15" xfId="0" applyNumberFormat="1" applyFont="1" applyBorder="1" applyAlignment="1">
      <alignment horizontal="center" wrapText="1"/>
    </xf>
    <xf numFmtId="165" fontId="14" fillId="0" borderId="44" xfId="0" applyNumberFormat="1" applyFont="1" applyBorder="1" applyAlignment="1">
      <alignment horizontal="center" wrapText="1"/>
    </xf>
    <xf numFmtId="4" fontId="14" fillId="2" borderId="46" xfId="0" applyNumberFormat="1" applyFont="1" applyFill="1" applyBorder="1" applyAlignment="1">
      <alignment horizontal="center" vertical="center" wrapText="1"/>
    </xf>
    <xf numFmtId="4" fontId="14" fillId="2" borderId="47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/>
    </xf>
    <xf numFmtId="2" fontId="14" fillId="0" borderId="44" xfId="0" applyNumberFormat="1" applyFont="1" applyBorder="1" applyAlignment="1">
      <alignment horizontal="center"/>
    </xf>
    <xf numFmtId="165" fontId="15" fillId="0" borderId="30" xfId="0" applyNumberFormat="1" applyFont="1" applyBorder="1" applyAlignment="1">
      <alignment horizontal="center" vertical="center" wrapText="1"/>
    </xf>
    <xf numFmtId="165" fontId="15" fillId="0" borderId="45" xfId="0" applyNumberFormat="1" applyFont="1" applyBorder="1" applyAlignment="1">
      <alignment horizontal="center" vertical="center" wrapText="1"/>
    </xf>
    <xf numFmtId="165" fontId="13" fillId="0" borderId="25" xfId="0" applyNumberFormat="1" applyFont="1" applyBorder="1" applyAlignment="1">
      <alignment horizontal="center" vertical="center" wrapText="1"/>
    </xf>
    <xf numFmtId="165" fontId="13" fillId="0" borderId="45" xfId="0" applyNumberFormat="1" applyFont="1" applyBorder="1" applyAlignment="1">
      <alignment horizontal="center" vertical="center" wrapText="1"/>
    </xf>
    <xf numFmtId="165" fontId="13" fillId="0" borderId="48" xfId="0" applyNumberFormat="1" applyFont="1" applyBorder="1" applyAlignment="1">
      <alignment horizontal="center" wrapText="1"/>
    </xf>
    <xf numFmtId="165" fontId="13" fillId="0" borderId="49" xfId="0" applyNumberFormat="1" applyFont="1" applyBorder="1" applyAlignment="1">
      <alignment horizontal="center" wrapText="1"/>
    </xf>
    <xf numFmtId="4" fontId="13" fillId="0" borderId="5" xfId="0" applyNumberFormat="1" applyFont="1" applyBorder="1" applyAlignment="1">
      <alignment horizontal="center" wrapText="1"/>
    </xf>
    <xf numFmtId="4" fontId="14" fillId="0" borderId="15" xfId="0" applyNumberFormat="1" applyFont="1" applyBorder="1" applyAlignment="1">
      <alignment horizontal="center"/>
    </xf>
    <xf numFmtId="4" fontId="14" fillId="0" borderId="8" xfId="0" applyNumberFormat="1" applyFont="1" applyBorder="1" applyAlignment="1">
      <alignment horizontal="center"/>
    </xf>
    <xf numFmtId="4" fontId="14" fillId="0" borderId="15" xfId="1" applyNumberFormat="1" applyFont="1" applyBorder="1" applyAlignment="1">
      <alignment horizontal="center"/>
    </xf>
    <xf numFmtId="4" fontId="14" fillId="0" borderId="8" xfId="1" applyNumberFormat="1" applyFont="1" applyBorder="1" applyAlignment="1">
      <alignment horizontal="center"/>
    </xf>
    <xf numFmtId="165" fontId="16" fillId="0" borderId="15" xfId="0" applyNumberFormat="1" applyFont="1" applyBorder="1" applyAlignment="1">
      <alignment horizontal="center" wrapText="1"/>
    </xf>
    <xf numFmtId="165" fontId="16" fillId="0" borderId="44" xfId="0" applyNumberFormat="1" applyFont="1" applyBorder="1" applyAlignment="1">
      <alignment horizontal="center" wrapText="1"/>
    </xf>
    <xf numFmtId="165" fontId="15" fillId="0" borderId="15" xfId="0" applyNumberFormat="1" applyFont="1" applyBorder="1" applyAlignment="1">
      <alignment horizontal="center" wrapText="1"/>
    </xf>
    <xf numFmtId="165" fontId="15" fillId="0" borderId="44" xfId="0" applyNumberFormat="1" applyFont="1" applyBorder="1" applyAlignment="1">
      <alignment horizontal="center" wrapText="1"/>
    </xf>
    <xf numFmtId="4" fontId="15" fillId="0" borderId="6" xfId="0" applyNumberFormat="1" applyFont="1" applyBorder="1" applyAlignment="1">
      <alignment horizontal="center" wrapText="1"/>
    </xf>
    <xf numFmtId="165" fontId="14" fillId="0" borderId="15" xfId="0" applyNumberFormat="1" applyFont="1" applyBorder="1" applyAlignment="1">
      <alignment horizontal="center" vertical="center" wrapText="1"/>
    </xf>
    <xf numFmtId="165" fontId="14" fillId="0" borderId="44" xfId="0" applyNumberFormat="1" applyFont="1" applyBorder="1" applyAlignment="1">
      <alignment horizontal="center" vertical="center" wrapText="1"/>
    </xf>
    <xf numFmtId="165" fontId="14" fillId="0" borderId="16" xfId="0" applyNumberFormat="1" applyFont="1" applyBorder="1" applyAlignment="1">
      <alignment horizontal="center" wrapText="1"/>
    </xf>
    <xf numFmtId="165" fontId="14" fillId="0" borderId="47" xfId="0" applyNumberFormat="1" applyFont="1" applyBorder="1" applyAlignment="1">
      <alignment horizontal="center" wrapText="1"/>
    </xf>
    <xf numFmtId="4" fontId="15" fillId="0" borderId="15" xfId="0" applyNumberFormat="1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 wrapText="1"/>
    </xf>
    <xf numFmtId="4" fontId="16" fillId="0" borderId="25" xfId="0" applyNumberFormat="1" applyFont="1" applyBorder="1" applyAlignment="1">
      <alignment horizontal="center" wrapText="1"/>
    </xf>
    <xf numFmtId="4" fontId="16" fillId="0" borderId="50" xfId="0" applyNumberFormat="1" applyFont="1" applyBorder="1" applyAlignment="1">
      <alignment horizontal="center" wrapText="1"/>
    </xf>
    <xf numFmtId="4" fontId="15" fillId="0" borderId="13" xfId="0" applyNumberFormat="1" applyFont="1" applyBorder="1" applyAlignment="1">
      <alignment horizontal="center" wrapText="1"/>
    </xf>
    <xf numFmtId="4" fontId="15" fillId="0" borderId="41" xfId="0" applyNumberFormat="1" applyFont="1" applyBorder="1" applyAlignment="1">
      <alignment horizontal="center" wrapText="1"/>
    </xf>
    <xf numFmtId="165" fontId="16" fillId="0" borderId="46" xfId="0" applyNumberFormat="1" applyFont="1" applyBorder="1" applyAlignment="1">
      <alignment horizontal="center" wrapText="1"/>
    </xf>
    <xf numFmtId="165" fontId="16" fillId="0" borderId="47" xfId="0" applyNumberFormat="1" applyFont="1" applyBorder="1" applyAlignment="1">
      <alignment horizontal="center" wrapText="1"/>
    </xf>
    <xf numFmtId="165" fontId="16" fillId="0" borderId="48" xfId="0" applyNumberFormat="1" applyFont="1" applyBorder="1" applyAlignment="1">
      <alignment horizontal="center" wrapText="1"/>
    </xf>
    <xf numFmtId="165" fontId="16" fillId="0" borderId="49" xfId="0" applyNumberFormat="1" applyFont="1" applyBorder="1" applyAlignment="1">
      <alignment horizontal="center" wrapText="1"/>
    </xf>
    <xf numFmtId="165" fontId="13" fillId="0" borderId="4" xfId="0" applyNumberFormat="1" applyFont="1" applyBorder="1" applyAlignment="1">
      <alignment horizontal="center" wrapText="1"/>
    </xf>
    <xf numFmtId="165" fontId="13" fillId="0" borderId="21" xfId="0" applyNumberFormat="1" applyFont="1" applyBorder="1" applyAlignment="1">
      <alignment horizontal="center" wrapText="1"/>
    </xf>
    <xf numFmtId="165" fontId="16" fillId="0" borderId="25" xfId="0" applyNumberFormat="1" applyFont="1" applyBorder="1" applyAlignment="1">
      <alignment horizontal="center" wrapText="1"/>
    </xf>
    <xf numFmtId="165" fontId="16" fillId="0" borderId="45" xfId="0" applyNumberFormat="1" applyFont="1" applyBorder="1" applyAlignment="1">
      <alignment horizontal="center" wrapText="1"/>
    </xf>
    <xf numFmtId="49" fontId="7" fillId="0" borderId="51" xfId="0" applyNumberFormat="1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4" fontId="13" fillId="0" borderId="4" xfId="0" applyNumberFormat="1" applyFont="1" applyBorder="1" applyAlignment="1">
      <alignment horizontal="center" wrapText="1"/>
    </xf>
    <xf numFmtId="4" fontId="13" fillId="0" borderId="52" xfId="0" applyNumberFormat="1" applyFont="1" applyBorder="1" applyAlignment="1">
      <alignment horizontal="center" wrapText="1"/>
    </xf>
    <xf numFmtId="4" fontId="14" fillId="0" borderId="6" xfId="0" applyNumberFormat="1" applyFont="1" applyBorder="1" applyAlignment="1">
      <alignment horizontal="center" vertical="center"/>
    </xf>
    <xf numFmtId="4" fontId="14" fillId="0" borderId="15" xfId="0" quotePrefix="1" applyNumberFormat="1" applyFont="1" applyBorder="1" applyAlignment="1">
      <alignment horizontal="center"/>
    </xf>
    <xf numFmtId="4" fontId="14" fillId="0" borderId="8" xfId="0" quotePrefix="1" applyNumberFormat="1" applyFont="1" applyBorder="1" applyAlignment="1">
      <alignment horizontal="center"/>
    </xf>
    <xf numFmtId="0" fontId="6" fillId="4" borderId="24" xfId="0" applyFont="1" applyFill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4" fontId="13" fillId="0" borderId="50" xfId="0" applyNumberFormat="1" applyFont="1" applyBorder="1" applyAlignment="1">
      <alignment horizontal="center" vertical="center" wrapText="1"/>
    </xf>
    <xf numFmtId="4" fontId="13" fillId="0" borderId="26" xfId="0" applyNumberFormat="1" applyFont="1" applyBorder="1" applyAlignment="1">
      <alignment horizontal="center" wrapText="1"/>
    </xf>
    <xf numFmtId="4" fontId="13" fillId="0" borderId="53" xfId="0" applyNumberFormat="1" applyFont="1" applyBorder="1" applyAlignment="1">
      <alignment horizontal="center" wrapText="1"/>
    </xf>
    <xf numFmtId="0" fontId="6" fillId="0" borderId="24" xfId="0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wrapText="1"/>
    </xf>
    <xf numFmtId="4" fontId="14" fillId="0" borderId="34" xfId="0" applyNumberFormat="1" applyFont="1" applyBorder="1" applyAlignment="1">
      <alignment horizontal="center" wrapText="1"/>
    </xf>
    <xf numFmtId="4" fontId="14" fillId="0" borderId="6" xfId="0" applyNumberFormat="1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4" fontId="14" fillId="2" borderId="46" xfId="0" applyNumberFormat="1" applyFont="1" applyFill="1" applyBorder="1" applyAlignment="1">
      <alignment horizontal="center" wrapText="1"/>
    </xf>
    <xf numFmtId="4" fontId="14" fillId="2" borderId="55" xfId="0" applyNumberFormat="1" applyFont="1" applyFill="1" applyBorder="1" applyAlignment="1">
      <alignment horizontal="center" wrapText="1"/>
    </xf>
    <xf numFmtId="4" fontId="13" fillId="0" borderId="46" xfId="0" applyNumberFormat="1" applyFont="1" applyBorder="1" applyAlignment="1">
      <alignment horizontal="center" wrapText="1"/>
    </xf>
    <xf numFmtId="4" fontId="13" fillId="0" borderId="55" xfId="0" applyNumberFormat="1" applyFont="1" applyBorder="1" applyAlignment="1">
      <alignment horizontal="center" wrapText="1"/>
    </xf>
    <xf numFmtId="4" fontId="13" fillId="0" borderId="15" xfId="0" applyNumberFormat="1" applyFont="1" applyBorder="1" applyAlignment="1">
      <alignment horizontal="center" wrapText="1"/>
    </xf>
    <xf numFmtId="4" fontId="13" fillId="0" borderId="8" xfId="0" applyNumberFormat="1" applyFont="1" applyBorder="1" applyAlignment="1">
      <alignment horizontal="center" wrapTex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15" fillId="0" borderId="56" xfId="0" applyNumberFormat="1" applyFont="1" applyBorder="1" applyAlignment="1">
      <alignment horizontal="center" vertical="center" wrapText="1"/>
    </xf>
    <xf numFmtId="4" fontId="15" fillId="0" borderId="21" xfId="0" applyNumberFormat="1" applyFont="1" applyBorder="1" applyAlignment="1">
      <alignment horizontal="center" vertical="center" wrapText="1"/>
    </xf>
    <xf numFmtId="4" fontId="13" fillId="0" borderId="30" xfId="0" applyNumberFormat="1" applyFont="1" applyBorder="1" applyAlignment="1">
      <alignment horizontal="center"/>
    </xf>
    <xf numFmtId="4" fontId="13" fillId="0" borderId="45" xfId="0" applyNumberFormat="1" applyFont="1" applyBorder="1" applyAlignment="1">
      <alignment horizontal="center"/>
    </xf>
    <xf numFmtId="4" fontId="14" fillId="0" borderId="15" xfId="0" applyNumberFormat="1" applyFont="1" applyBorder="1" applyAlignment="1">
      <alignment horizontal="center" wrapText="1"/>
    </xf>
    <xf numFmtId="4" fontId="14" fillId="0" borderId="8" xfId="0" applyNumberFormat="1" applyFont="1" applyBorder="1" applyAlignment="1">
      <alignment horizontal="center" wrapText="1"/>
    </xf>
    <xf numFmtId="4" fontId="16" fillId="0" borderId="9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4" fillId="0" borderId="6" xfId="0" applyNumberFormat="1" applyFont="1" applyBorder="1" applyAlignment="1">
      <alignment horizontal="center"/>
    </xf>
    <xf numFmtId="4" fontId="14" fillId="2" borderId="6" xfId="0" applyNumberFormat="1" applyFont="1" applyFill="1" applyBorder="1" applyAlignment="1">
      <alignment horizontal="center" wrapText="1"/>
    </xf>
    <xf numFmtId="4" fontId="13" fillId="2" borderId="48" xfId="0" applyNumberFormat="1" applyFont="1" applyFill="1" applyBorder="1" applyAlignment="1">
      <alignment horizontal="center" wrapText="1"/>
    </xf>
    <xf numFmtId="4" fontId="13" fillId="2" borderId="57" xfId="0" applyNumberFormat="1" applyFont="1" applyFill="1" applyBorder="1" applyAlignment="1">
      <alignment horizontal="center" wrapText="1"/>
    </xf>
    <xf numFmtId="4" fontId="13" fillId="0" borderId="35" xfId="0" applyNumberFormat="1" applyFont="1" applyBorder="1" applyAlignment="1">
      <alignment horizontal="center" vertical="center" wrapText="1"/>
    </xf>
    <xf numFmtId="4" fontId="13" fillId="0" borderId="45" xfId="0" applyNumberFormat="1" applyFont="1" applyBorder="1" applyAlignment="1">
      <alignment horizontal="center" vertical="center" wrapText="1"/>
    </xf>
    <xf numFmtId="4" fontId="14" fillId="0" borderId="44" xfId="0" applyNumberFormat="1" applyFont="1" applyBorder="1" applyAlignment="1">
      <alignment horizontal="center"/>
    </xf>
    <xf numFmtId="4" fontId="14" fillId="0" borderId="15" xfId="0" applyNumberFormat="1" applyFont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4" fontId="13" fillId="0" borderId="44" xfId="0" applyNumberFormat="1" applyFont="1" applyBorder="1" applyAlignment="1">
      <alignment horizontal="center" wrapText="1"/>
    </xf>
    <xf numFmtId="4" fontId="13" fillId="0" borderId="18" xfId="0" applyNumberFormat="1" applyFont="1" applyBorder="1" applyAlignment="1">
      <alignment horizontal="center" wrapText="1"/>
    </xf>
    <xf numFmtId="4" fontId="13" fillId="0" borderId="48" xfId="0" applyNumberFormat="1" applyFont="1" applyBorder="1" applyAlignment="1">
      <alignment horizontal="center" wrapText="1"/>
    </xf>
    <xf numFmtId="4" fontId="13" fillId="0" borderId="49" xfId="0" applyNumberFormat="1" applyFont="1" applyBorder="1" applyAlignment="1">
      <alignment horizontal="center" wrapText="1"/>
    </xf>
    <xf numFmtId="165" fontId="14" fillId="0" borderId="15" xfId="0" applyNumberFormat="1" applyFont="1" applyBorder="1" applyAlignment="1">
      <alignment horizontal="center"/>
    </xf>
    <xf numFmtId="165" fontId="14" fillId="0" borderId="44" xfId="0" applyNumberFormat="1" applyFont="1" applyBorder="1" applyAlignment="1">
      <alignment horizontal="center"/>
    </xf>
    <xf numFmtId="4" fontId="14" fillId="2" borderId="15" xfId="0" applyNumberFormat="1" applyFont="1" applyFill="1" applyBorder="1" applyAlignment="1">
      <alignment horizontal="center" vertical="center" wrapText="1"/>
    </xf>
    <xf numFmtId="4" fontId="14" fillId="2" borderId="44" xfId="0" applyNumberFormat="1" applyFont="1" applyFill="1" applyBorder="1" applyAlignment="1">
      <alignment horizontal="center" vertical="center" wrapText="1"/>
    </xf>
    <xf numFmtId="4" fontId="13" fillId="2" borderId="49" xfId="0" applyNumberFormat="1" applyFont="1" applyFill="1" applyBorder="1" applyAlignment="1">
      <alignment horizontal="center" wrapText="1"/>
    </xf>
    <xf numFmtId="165" fontId="13" fillId="0" borderId="15" xfId="0" applyNumberFormat="1" applyFont="1" applyBorder="1" applyAlignment="1">
      <alignment horizontal="center" wrapText="1"/>
    </xf>
    <xf numFmtId="165" fontId="13" fillId="0" borderId="44" xfId="0" applyNumberFormat="1" applyFont="1" applyBorder="1" applyAlignment="1">
      <alignment horizontal="center" wrapText="1"/>
    </xf>
    <xf numFmtId="4" fontId="13" fillId="0" borderId="25" xfId="0" applyNumberFormat="1" applyFont="1" applyBorder="1" applyAlignment="1">
      <alignment horizontal="center" wrapText="1"/>
    </xf>
    <xf numFmtId="4" fontId="13" fillId="0" borderId="45" xfId="0" applyNumberFormat="1" applyFont="1" applyBorder="1" applyAlignment="1">
      <alignment horizont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4" fontId="14" fillId="0" borderId="6" xfId="0" quotePrefix="1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/>
    </xf>
    <xf numFmtId="165" fontId="14" fillId="0" borderId="48" xfId="0" applyNumberFormat="1" applyFont="1" applyBorder="1" applyAlignment="1">
      <alignment horizontal="center" wrapText="1"/>
    </xf>
    <xf numFmtId="165" fontId="14" fillId="0" borderId="49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2" borderId="29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14" fillId="0" borderId="30" xfId="0" applyNumberFormat="1" applyFont="1" applyBorder="1" applyAlignment="1">
      <alignment horizontal="center"/>
    </xf>
    <xf numFmtId="4" fontId="14" fillId="0" borderId="45" xfId="0" applyNumberFormat="1" applyFont="1" applyBorder="1" applyAlignment="1">
      <alignment horizontal="center"/>
    </xf>
    <xf numFmtId="4" fontId="13" fillId="0" borderId="35" xfId="0" applyNumberFormat="1" applyFont="1" applyBorder="1" applyAlignment="1">
      <alignment horizontal="center" wrapText="1"/>
    </xf>
    <xf numFmtId="4" fontId="13" fillId="0" borderId="50" xfId="0" applyNumberFormat="1" applyFont="1" applyBorder="1" applyAlignment="1">
      <alignment horizontal="center" wrapText="1"/>
    </xf>
    <xf numFmtId="2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2" fontId="24" fillId="0" borderId="40" xfId="0" applyNumberFormat="1" applyFont="1" applyBorder="1" applyAlignment="1">
      <alignment horizontal="center"/>
    </xf>
    <xf numFmtId="4" fontId="13" fillId="0" borderId="30" xfId="0" applyNumberFormat="1" applyFont="1" applyBorder="1" applyAlignment="1">
      <alignment horizontal="center" vertical="center" wrapText="1"/>
    </xf>
    <xf numFmtId="2" fontId="24" fillId="0" borderId="0" xfId="0" applyNumberFormat="1" applyFont="1" applyBorder="1" applyAlignment="1">
      <alignment horizontal="center"/>
    </xf>
    <xf numFmtId="4" fontId="13" fillId="0" borderId="16" xfId="0" applyNumberFormat="1" applyFont="1" applyBorder="1" applyAlignment="1">
      <alignment horizontal="center"/>
    </xf>
    <xf numFmtId="4" fontId="13" fillId="0" borderId="34" xfId="0" applyNumberFormat="1" applyFont="1" applyBorder="1" applyAlignment="1">
      <alignment horizontal="center"/>
    </xf>
  </cellXfs>
  <cellStyles count="3">
    <cellStyle name="Грошовий" xfId="1" builtinId="4"/>
    <cellStyle name="Звичайний" xfId="0" builtinId="0"/>
    <cellStyle name="Обычный_ДОДАТКИ 1,2, 3,4, 5, 6 від  22.12.17 №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view="pageBreakPreview" zoomScaleNormal="100" zoomScaleSheetLayoutView="100" workbookViewId="0">
      <pane xSplit="3" ySplit="10" topLeftCell="G87" activePane="bottomRight" state="frozen"/>
      <selection pane="topRight" activeCell="B1" sqref="B1"/>
      <selection pane="bottomLeft" activeCell="A10" sqref="A10"/>
      <selection pane="bottomRight" activeCell="H5" sqref="H5"/>
    </sheetView>
  </sheetViews>
  <sheetFormatPr defaultRowHeight="24.6" x14ac:dyDescent="0.4"/>
  <cols>
    <col min="1" max="1" width="22.5546875" style="125" customWidth="1"/>
    <col min="2" max="2" width="23.44140625" style="125" customWidth="1"/>
    <col min="3" max="3" width="26.33203125" style="125" customWidth="1"/>
    <col min="4" max="4" width="136" style="125" customWidth="1"/>
    <col min="5" max="5" width="115.5546875" style="125" customWidth="1"/>
    <col min="6" max="6" width="49.44140625" style="226" customWidth="1"/>
    <col min="7" max="7" width="32" style="125" customWidth="1"/>
    <col min="8" max="8" width="21.44140625" style="125" customWidth="1"/>
    <col min="9" max="9" width="9.88671875" style="125" customWidth="1"/>
    <col min="10" max="10" width="26.109375" style="125" customWidth="1"/>
    <col min="11" max="11" width="18.6640625" style="125" customWidth="1"/>
    <col min="12" max="12" width="10.5546875" style="125" customWidth="1"/>
    <col min="13" max="13" width="9.33203125" style="125" hidden="1" customWidth="1"/>
    <col min="14" max="14" width="7.6640625" style="125" hidden="1" customWidth="1"/>
    <col min="15" max="15" width="19.5546875" style="125" customWidth="1"/>
    <col min="16" max="16" width="23.6640625" style="125" customWidth="1"/>
    <col min="17" max="17" width="10.109375" style="125" customWidth="1"/>
    <col min="18" max="18" width="5.88671875" style="125" customWidth="1"/>
    <col min="19" max="19" width="14" style="125" bestFit="1" customWidth="1"/>
  </cols>
  <sheetData>
    <row r="1" spans="1:19" s="203" customFormat="1" ht="30.6" x14ac:dyDescent="0.55000000000000004">
      <c r="A1" s="113"/>
      <c r="B1" s="113"/>
      <c r="C1" s="113"/>
      <c r="D1" s="113"/>
      <c r="E1" s="113"/>
      <c r="F1" s="204"/>
      <c r="G1" s="113"/>
      <c r="H1" s="113"/>
      <c r="I1" s="348" t="s">
        <v>125</v>
      </c>
      <c r="J1" s="349"/>
      <c r="K1" s="349"/>
      <c r="L1" s="61"/>
      <c r="M1" s="113"/>
      <c r="N1" s="113"/>
      <c r="O1" s="113"/>
      <c r="P1" s="205"/>
      <c r="Q1" s="205"/>
      <c r="R1" s="205"/>
      <c r="S1" s="205"/>
    </row>
    <row r="2" spans="1:19" s="203" customFormat="1" ht="30.6" x14ac:dyDescent="0.55000000000000004">
      <c r="A2" s="113"/>
      <c r="B2" s="113"/>
      <c r="C2" s="113"/>
      <c r="D2" s="113"/>
      <c r="E2" s="113"/>
      <c r="F2" s="204"/>
      <c r="G2" s="113"/>
      <c r="H2" s="113"/>
      <c r="I2" s="348" t="s">
        <v>48</v>
      </c>
      <c r="J2" s="349"/>
      <c r="K2" s="349"/>
      <c r="L2" s="61"/>
      <c r="M2" s="113"/>
      <c r="N2" s="110"/>
      <c r="O2" s="113"/>
      <c r="P2" s="205"/>
      <c r="Q2" s="205"/>
      <c r="R2" s="205"/>
      <c r="S2" s="205"/>
    </row>
    <row r="3" spans="1:19" s="203" customFormat="1" ht="30.6" x14ac:dyDescent="0.55000000000000004">
      <c r="A3" s="113"/>
      <c r="B3" s="113"/>
      <c r="C3" s="113"/>
      <c r="D3" s="113"/>
      <c r="E3" s="113"/>
      <c r="F3" s="204"/>
      <c r="G3" s="113"/>
      <c r="H3" s="113"/>
      <c r="I3" s="348" t="s">
        <v>92</v>
      </c>
      <c r="J3" s="349"/>
      <c r="K3" s="349"/>
      <c r="L3" s="61"/>
      <c r="M3" s="113"/>
      <c r="N3" s="110"/>
      <c r="O3" s="113"/>
      <c r="P3" s="205"/>
      <c r="Q3" s="205"/>
      <c r="R3" s="205"/>
      <c r="S3" s="205"/>
    </row>
    <row r="4" spans="1:19" s="2" customFormat="1" ht="23.25" customHeight="1" x14ac:dyDescent="0.55000000000000004">
      <c r="A4" s="113"/>
      <c r="B4" s="113"/>
      <c r="C4" s="113"/>
      <c r="D4" s="113"/>
      <c r="E4" s="113"/>
      <c r="F4" s="204"/>
      <c r="G4" s="113"/>
      <c r="H4" s="113"/>
      <c r="I4" s="350" t="s">
        <v>126</v>
      </c>
      <c r="J4" s="351"/>
      <c r="K4" s="352"/>
      <c r="L4" s="61"/>
      <c r="M4" s="113"/>
      <c r="N4" s="110"/>
      <c r="O4" s="113"/>
      <c r="P4" s="113"/>
      <c r="Q4" s="113"/>
      <c r="R4" s="113"/>
      <c r="S4" s="113"/>
    </row>
    <row r="5" spans="1:19" s="203" customFormat="1" ht="27.75" customHeight="1" x14ac:dyDescent="0.55000000000000004">
      <c r="A5" s="113"/>
      <c r="B5" s="113"/>
      <c r="C5" s="113"/>
      <c r="D5" s="113"/>
      <c r="E5" s="110" t="s">
        <v>97</v>
      </c>
      <c r="F5" s="204"/>
      <c r="G5" s="113"/>
      <c r="H5" s="113"/>
      <c r="I5" s="353"/>
      <c r="J5" s="354"/>
      <c r="K5" s="355"/>
      <c r="L5" s="61"/>
      <c r="M5" s="113"/>
      <c r="N5" s="110"/>
      <c r="O5" s="113"/>
      <c r="P5" s="205"/>
      <c r="Q5" s="205"/>
      <c r="R5" s="205"/>
      <c r="S5" s="205"/>
    </row>
    <row r="6" spans="1:19" s="2" customFormat="1" ht="27" customHeight="1" x14ac:dyDescent="0.45">
      <c r="A6" s="113"/>
      <c r="B6" s="113"/>
      <c r="C6" s="113"/>
      <c r="D6" s="483" t="s">
        <v>111</v>
      </c>
      <c r="E6" s="483"/>
      <c r="F6" s="483"/>
      <c r="G6" s="483"/>
      <c r="H6" s="113"/>
      <c r="I6" s="113"/>
      <c r="J6" s="206"/>
      <c r="K6" s="206"/>
      <c r="L6" s="206"/>
      <c r="M6" s="113"/>
      <c r="N6" s="113"/>
      <c r="O6" s="113"/>
      <c r="P6" s="113"/>
      <c r="Q6" s="113"/>
      <c r="R6" s="113"/>
      <c r="S6" s="113"/>
    </row>
    <row r="7" spans="1:19" s="2" customFormat="1" ht="23.25" customHeight="1" x14ac:dyDescent="0.45">
      <c r="A7" s="416" t="s">
        <v>94</v>
      </c>
      <c r="B7" s="416"/>
      <c r="C7" s="206"/>
      <c r="D7" s="206"/>
      <c r="E7" s="206"/>
      <c r="F7" s="208"/>
      <c r="G7" s="206"/>
      <c r="H7" s="206"/>
      <c r="I7" s="206"/>
      <c r="J7" s="206"/>
      <c r="K7" s="206"/>
      <c r="L7" s="206"/>
      <c r="M7" s="113"/>
      <c r="N7" s="113"/>
      <c r="O7" s="113"/>
      <c r="P7" s="113"/>
      <c r="Q7" s="113"/>
      <c r="R7" s="113"/>
      <c r="S7" s="113"/>
    </row>
    <row r="8" spans="1:19" s="2" customFormat="1" ht="21" customHeight="1" thickBot="1" x14ac:dyDescent="0.5">
      <c r="A8" s="417" t="s">
        <v>80</v>
      </c>
      <c r="B8" s="417"/>
      <c r="C8" s="113"/>
      <c r="D8" s="113"/>
      <c r="E8" s="113"/>
      <c r="F8" s="204"/>
      <c r="G8" s="113"/>
      <c r="H8" s="110"/>
      <c r="I8" s="206"/>
      <c r="J8" s="113"/>
      <c r="K8" s="206" t="s">
        <v>76</v>
      </c>
      <c r="L8" s="209"/>
      <c r="M8" s="206"/>
      <c r="N8" s="206"/>
      <c r="O8" s="206"/>
      <c r="P8" s="113"/>
      <c r="Q8" s="206"/>
      <c r="R8" s="206"/>
      <c r="S8" s="113"/>
    </row>
    <row r="9" spans="1:19" s="2" customFormat="1" ht="92.25" customHeight="1" thickBot="1" x14ac:dyDescent="0.5">
      <c r="A9" s="428" t="s">
        <v>83</v>
      </c>
      <c r="B9" s="423" t="s">
        <v>86</v>
      </c>
      <c r="C9" s="423" t="s">
        <v>84</v>
      </c>
      <c r="D9" s="432" t="s">
        <v>95</v>
      </c>
      <c r="E9" s="432" t="s">
        <v>66</v>
      </c>
      <c r="F9" s="484" t="s">
        <v>96</v>
      </c>
      <c r="G9" s="432" t="s">
        <v>67</v>
      </c>
      <c r="H9" s="486" t="s">
        <v>0</v>
      </c>
      <c r="I9" s="487"/>
      <c r="J9" s="474" t="s">
        <v>1</v>
      </c>
      <c r="K9" s="475"/>
      <c r="L9" s="211"/>
      <c r="M9" s="109"/>
      <c r="N9" s="109"/>
      <c r="O9" s="109"/>
      <c r="P9" s="109"/>
      <c r="Q9" s="112"/>
      <c r="R9" s="112"/>
      <c r="S9" s="113"/>
    </row>
    <row r="10" spans="1:19" s="2" customFormat="1" ht="153" customHeight="1" thickBot="1" x14ac:dyDescent="0.5">
      <c r="A10" s="428"/>
      <c r="B10" s="423"/>
      <c r="C10" s="423"/>
      <c r="D10" s="433"/>
      <c r="E10" s="433"/>
      <c r="F10" s="485"/>
      <c r="G10" s="433"/>
      <c r="H10" s="488"/>
      <c r="I10" s="489"/>
      <c r="J10" s="210" t="s">
        <v>68</v>
      </c>
      <c r="K10" s="486" t="s">
        <v>69</v>
      </c>
      <c r="L10" s="487"/>
      <c r="M10" s="111"/>
      <c r="N10" s="111"/>
      <c r="O10" s="111"/>
      <c r="P10" s="109"/>
      <c r="Q10" s="112"/>
      <c r="R10" s="112"/>
      <c r="S10" s="113"/>
    </row>
    <row r="11" spans="1:19" s="2" customFormat="1" ht="27.75" customHeight="1" thickBot="1" x14ac:dyDescent="0.5">
      <c r="A11" s="212">
        <v>1</v>
      </c>
      <c r="B11" s="213">
        <v>2</v>
      </c>
      <c r="C11" s="213">
        <v>3</v>
      </c>
      <c r="D11" s="213">
        <v>4</v>
      </c>
      <c r="E11" s="213">
        <v>5</v>
      </c>
      <c r="F11" s="214">
        <v>6</v>
      </c>
      <c r="G11" s="213">
        <v>7</v>
      </c>
      <c r="H11" s="477">
        <v>8</v>
      </c>
      <c r="I11" s="479"/>
      <c r="J11" s="213">
        <v>9</v>
      </c>
      <c r="K11" s="477">
        <v>10</v>
      </c>
      <c r="L11" s="478"/>
      <c r="M11" s="111"/>
      <c r="N11" s="111"/>
      <c r="O11" s="111"/>
      <c r="P11" s="109"/>
      <c r="Q11" s="112"/>
      <c r="R11" s="112"/>
      <c r="S11" s="113"/>
    </row>
    <row r="12" spans="1:19" s="2" customFormat="1" ht="107.25" customHeight="1" thickBot="1" x14ac:dyDescent="0.5">
      <c r="A12" s="215"/>
      <c r="B12" s="49"/>
      <c r="C12" s="86"/>
      <c r="D12" s="216"/>
      <c r="E12" s="231" t="s">
        <v>113</v>
      </c>
      <c r="F12" s="232" t="s">
        <v>103</v>
      </c>
      <c r="G12" s="234">
        <f>G15+G16+G17+G18+G21</f>
        <v>52500</v>
      </c>
      <c r="H12" s="444">
        <f>H15+H16+H17+H18+H21</f>
        <v>52500</v>
      </c>
      <c r="I12" s="445"/>
      <c r="J12" s="235">
        <f>K12</f>
        <v>0</v>
      </c>
      <c r="K12" s="371">
        <f>K16+K17+K18+L19</f>
        <v>0</v>
      </c>
      <c r="L12" s="372"/>
      <c r="M12" s="111"/>
      <c r="N12" s="111"/>
      <c r="O12" s="111"/>
      <c r="P12" s="109"/>
      <c r="Q12" s="112"/>
      <c r="R12" s="112"/>
      <c r="S12" s="113"/>
    </row>
    <row r="13" spans="1:19" s="2" customFormat="1" ht="26.25" customHeight="1" thickBot="1" x14ac:dyDescent="0.5">
      <c r="A13" s="107" t="s">
        <v>41</v>
      </c>
      <c r="B13" s="3"/>
      <c r="C13" s="3"/>
      <c r="D13" s="4" t="s">
        <v>25</v>
      </c>
      <c r="E13" s="4"/>
      <c r="F13" s="131"/>
      <c r="G13" s="236">
        <f>G14</f>
        <v>52500</v>
      </c>
      <c r="H13" s="424">
        <f>H14</f>
        <v>52500</v>
      </c>
      <c r="I13" s="425"/>
      <c r="J13" s="237">
        <v>0</v>
      </c>
      <c r="K13" s="384">
        <v>0</v>
      </c>
      <c r="L13" s="385"/>
      <c r="M13" s="111"/>
      <c r="N13" s="111"/>
      <c r="O13" s="111"/>
      <c r="P13" s="109"/>
      <c r="Q13" s="112"/>
      <c r="R13" s="112"/>
      <c r="S13" s="113"/>
    </row>
    <row r="14" spans="1:19" s="2" customFormat="1" ht="29.25" customHeight="1" x14ac:dyDescent="0.45">
      <c r="A14" s="63" t="s">
        <v>42</v>
      </c>
      <c r="B14" s="10"/>
      <c r="C14" s="26"/>
      <c r="D14" s="27" t="s">
        <v>25</v>
      </c>
      <c r="E14" s="85"/>
      <c r="F14" s="132"/>
      <c r="G14" s="238">
        <f t="shared" ref="G14:G20" si="0">H14</f>
        <v>52500</v>
      </c>
      <c r="H14" s="426">
        <f>H15+H16+H17+H18+H21</f>
        <v>52500</v>
      </c>
      <c r="I14" s="427"/>
      <c r="J14" s="239">
        <v>0</v>
      </c>
      <c r="K14" s="386">
        <v>0</v>
      </c>
      <c r="L14" s="387"/>
      <c r="M14" s="111"/>
      <c r="N14" s="111"/>
      <c r="O14" s="111"/>
      <c r="P14" s="109"/>
      <c r="Q14" s="112"/>
      <c r="R14" s="112"/>
      <c r="S14" s="113"/>
    </row>
    <row r="15" spans="1:19" s="2" customFormat="1" ht="26.25" customHeight="1" x14ac:dyDescent="0.5">
      <c r="A15" s="63" t="s">
        <v>43</v>
      </c>
      <c r="B15" s="97" t="s">
        <v>26</v>
      </c>
      <c r="C15" s="98" t="s">
        <v>27</v>
      </c>
      <c r="D15" s="99" t="s">
        <v>18</v>
      </c>
      <c r="E15" s="100"/>
      <c r="F15" s="133"/>
      <c r="G15" s="240">
        <f t="shared" si="0"/>
        <v>52500</v>
      </c>
      <c r="H15" s="420">
        <f>19500+30000+3000</f>
        <v>52500</v>
      </c>
      <c r="I15" s="420"/>
      <c r="J15" s="241">
        <v>0</v>
      </c>
      <c r="K15" s="367">
        <v>0</v>
      </c>
      <c r="L15" s="368"/>
      <c r="M15" s="111"/>
      <c r="N15" s="111"/>
      <c r="O15" s="111"/>
      <c r="P15" s="109"/>
      <c r="Q15" s="112"/>
      <c r="R15" s="112"/>
      <c r="S15" s="113"/>
    </row>
    <row r="16" spans="1:19" s="2" customFormat="1" ht="53.25" hidden="1" customHeight="1" thickBot="1" x14ac:dyDescent="0.5">
      <c r="A16" s="19" t="s">
        <v>50</v>
      </c>
      <c r="B16" s="11" t="s">
        <v>49</v>
      </c>
      <c r="C16" s="14" t="s">
        <v>27</v>
      </c>
      <c r="D16" s="15" t="s">
        <v>19</v>
      </c>
      <c r="E16" s="16"/>
      <c r="F16" s="134"/>
      <c r="G16" s="242">
        <f t="shared" si="0"/>
        <v>0</v>
      </c>
      <c r="H16" s="476">
        <v>0</v>
      </c>
      <c r="I16" s="476"/>
      <c r="J16" s="243">
        <v>0</v>
      </c>
      <c r="K16" s="398">
        <v>0</v>
      </c>
      <c r="L16" s="399"/>
      <c r="M16" s="111"/>
      <c r="N16" s="111"/>
      <c r="O16" s="111"/>
      <c r="P16" s="109"/>
      <c r="Q16" s="112"/>
      <c r="R16" s="112"/>
      <c r="S16" s="113"/>
    </row>
    <row r="17" spans="1:19" s="2" customFormat="1" ht="29.25" hidden="1" customHeight="1" x14ac:dyDescent="0.5">
      <c r="A17" s="19" t="s">
        <v>51</v>
      </c>
      <c r="B17" s="11" t="s">
        <v>52</v>
      </c>
      <c r="C17" s="17" t="s">
        <v>27</v>
      </c>
      <c r="D17" s="18" t="s">
        <v>21</v>
      </c>
      <c r="E17" s="16"/>
      <c r="F17" s="134"/>
      <c r="G17" s="244">
        <f t="shared" si="0"/>
        <v>0</v>
      </c>
      <c r="H17" s="476">
        <v>0</v>
      </c>
      <c r="I17" s="476"/>
      <c r="J17" s="245">
        <v>0</v>
      </c>
      <c r="K17" s="398">
        <v>0</v>
      </c>
      <c r="L17" s="399"/>
      <c r="M17" s="111"/>
      <c r="N17" s="111"/>
      <c r="O17" s="111"/>
      <c r="P17" s="109"/>
      <c r="Q17" s="112"/>
      <c r="R17" s="112"/>
      <c r="S17" s="113"/>
    </row>
    <row r="18" spans="1:19" s="2" customFormat="1" ht="50.25" hidden="1" customHeight="1" thickBot="1" x14ac:dyDescent="0.55000000000000004">
      <c r="A18" s="19" t="s">
        <v>53</v>
      </c>
      <c r="B18" s="20" t="s">
        <v>54</v>
      </c>
      <c r="C18" s="14" t="s">
        <v>27</v>
      </c>
      <c r="D18" s="15" t="s">
        <v>37</v>
      </c>
      <c r="E18" s="13"/>
      <c r="F18" s="135"/>
      <c r="G18" s="244">
        <f t="shared" si="0"/>
        <v>0</v>
      </c>
      <c r="H18" s="421">
        <v>0</v>
      </c>
      <c r="I18" s="422"/>
      <c r="J18" s="245">
        <v>0</v>
      </c>
      <c r="K18" s="398">
        <v>0</v>
      </c>
      <c r="L18" s="399"/>
      <c r="M18" s="111"/>
      <c r="N18" s="111"/>
      <c r="O18" s="111"/>
      <c r="P18" s="111"/>
      <c r="Q18" s="112"/>
      <c r="R18" s="112"/>
      <c r="S18" s="113"/>
    </row>
    <row r="19" spans="1:19" s="2" customFormat="1" ht="36.75" hidden="1" customHeight="1" x14ac:dyDescent="0.5">
      <c r="A19" s="119">
        <v>91107</v>
      </c>
      <c r="B19" s="22"/>
      <c r="C19" s="22"/>
      <c r="D19" s="23" t="s">
        <v>4</v>
      </c>
      <c r="E19" s="21"/>
      <c r="F19" s="136"/>
      <c r="G19" s="244">
        <v>17550</v>
      </c>
      <c r="H19" s="246"/>
      <c r="I19" s="247"/>
      <c r="J19" s="247"/>
      <c r="K19" s="248"/>
      <c r="L19" s="249">
        <v>0</v>
      </c>
      <c r="M19" s="111"/>
      <c r="N19" s="111"/>
      <c r="O19" s="111"/>
      <c r="P19" s="111"/>
      <c r="Q19" s="112"/>
      <c r="R19" s="112"/>
      <c r="S19" s="113"/>
    </row>
    <row r="20" spans="1:19" s="2" customFormat="1" ht="36.75" hidden="1" customHeight="1" x14ac:dyDescent="0.5">
      <c r="A20" s="62"/>
      <c r="B20" s="22"/>
      <c r="C20" s="22"/>
      <c r="D20" s="23"/>
      <c r="E20" s="21"/>
      <c r="F20" s="136"/>
      <c r="G20" s="244">
        <f t="shared" si="0"/>
        <v>0</v>
      </c>
      <c r="H20" s="246"/>
      <c r="I20" s="247"/>
      <c r="J20" s="247"/>
      <c r="K20" s="248"/>
      <c r="L20" s="249"/>
      <c r="M20" s="111"/>
      <c r="N20" s="111"/>
      <c r="O20" s="111"/>
      <c r="P20" s="111"/>
      <c r="Q20" s="112"/>
      <c r="R20" s="112"/>
      <c r="S20" s="113"/>
    </row>
    <row r="21" spans="1:19" s="2" customFormat="1" ht="86.25" hidden="1" customHeight="1" thickBot="1" x14ac:dyDescent="0.55000000000000004">
      <c r="A21" s="87" t="s">
        <v>60</v>
      </c>
      <c r="B21" s="88" t="s">
        <v>61</v>
      </c>
      <c r="C21" s="89" t="s">
        <v>27</v>
      </c>
      <c r="D21" s="90" t="s">
        <v>62</v>
      </c>
      <c r="E21" s="25"/>
      <c r="F21" s="137"/>
      <c r="G21" s="244">
        <v>0</v>
      </c>
      <c r="H21" s="429">
        <v>0</v>
      </c>
      <c r="I21" s="430"/>
      <c r="J21" s="250">
        <v>0</v>
      </c>
      <c r="K21" s="400">
        <v>0</v>
      </c>
      <c r="L21" s="401"/>
      <c r="M21" s="111"/>
      <c r="N21" s="111"/>
      <c r="O21" s="111"/>
      <c r="P21" s="111"/>
      <c r="Q21" s="112"/>
      <c r="R21" s="112"/>
      <c r="S21" s="113"/>
    </row>
    <row r="22" spans="1:19" s="2" customFormat="1" ht="86.25" hidden="1" customHeight="1" thickBot="1" x14ac:dyDescent="0.5">
      <c r="A22" s="188"/>
      <c r="B22" s="88"/>
      <c r="C22" s="89"/>
      <c r="D22" s="90"/>
      <c r="E22" s="189" t="s">
        <v>93</v>
      </c>
      <c r="F22" s="159" t="s">
        <v>98</v>
      </c>
      <c r="G22" s="234">
        <f>G23</f>
        <v>0</v>
      </c>
      <c r="H22" s="444">
        <f>H23</f>
        <v>0</v>
      </c>
      <c r="I22" s="445"/>
      <c r="J22" s="235">
        <f>K22</f>
        <v>0</v>
      </c>
      <c r="K22" s="371">
        <f>K28+K29+K30+L31</f>
        <v>0</v>
      </c>
      <c r="L22" s="372"/>
      <c r="M22" s="111"/>
      <c r="N22" s="111"/>
      <c r="O22" s="111"/>
      <c r="P22" s="111"/>
      <c r="Q22" s="112"/>
      <c r="R22" s="112"/>
      <c r="S22" s="113"/>
    </row>
    <row r="23" spans="1:19" s="2" customFormat="1" ht="33" hidden="1" customHeight="1" thickBot="1" x14ac:dyDescent="0.5">
      <c r="A23" s="107" t="s">
        <v>41</v>
      </c>
      <c r="B23" s="3"/>
      <c r="C23" s="3"/>
      <c r="D23" s="4" t="s">
        <v>25</v>
      </c>
      <c r="E23" s="4"/>
      <c r="F23" s="131"/>
      <c r="G23" s="236">
        <f>G24</f>
        <v>0</v>
      </c>
      <c r="H23" s="424">
        <f>H24</f>
        <v>0</v>
      </c>
      <c r="I23" s="425"/>
      <c r="J23" s="237">
        <v>0</v>
      </c>
      <c r="K23" s="384">
        <v>0</v>
      </c>
      <c r="L23" s="385"/>
      <c r="M23" s="111"/>
      <c r="N23" s="111"/>
      <c r="O23" s="111"/>
      <c r="P23" s="111"/>
      <c r="Q23" s="112"/>
      <c r="R23" s="112"/>
      <c r="S23" s="113"/>
    </row>
    <row r="24" spans="1:19" s="2" customFormat="1" ht="33" hidden="1" customHeight="1" x14ac:dyDescent="0.45">
      <c r="A24" s="63" t="s">
        <v>42</v>
      </c>
      <c r="B24" s="10"/>
      <c r="C24" s="26"/>
      <c r="D24" s="27" t="s">
        <v>25</v>
      </c>
      <c r="E24" s="85"/>
      <c r="F24" s="132"/>
      <c r="G24" s="238">
        <f>G25+G26</f>
        <v>0</v>
      </c>
      <c r="H24" s="426">
        <f>H25+H26</f>
        <v>0</v>
      </c>
      <c r="I24" s="427"/>
      <c r="J24" s="239">
        <v>0</v>
      </c>
      <c r="K24" s="386">
        <v>0</v>
      </c>
      <c r="L24" s="387"/>
      <c r="M24" s="111"/>
      <c r="N24" s="111"/>
      <c r="O24" s="111"/>
      <c r="P24" s="111"/>
      <c r="Q24" s="112"/>
      <c r="R24" s="112"/>
      <c r="S24" s="113"/>
    </row>
    <row r="25" spans="1:19" s="2" customFormat="1" ht="33" hidden="1" customHeight="1" x14ac:dyDescent="0.5">
      <c r="A25" s="63" t="s">
        <v>43</v>
      </c>
      <c r="B25" s="97" t="s">
        <v>26</v>
      </c>
      <c r="C25" s="98" t="s">
        <v>27</v>
      </c>
      <c r="D25" s="99" t="s">
        <v>18</v>
      </c>
      <c r="E25" s="100"/>
      <c r="F25" s="133"/>
      <c r="G25" s="244">
        <f>H25</f>
        <v>0</v>
      </c>
      <c r="H25" s="420">
        <v>0</v>
      </c>
      <c r="I25" s="420"/>
      <c r="J25" s="241">
        <v>0</v>
      </c>
      <c r="K25" s="367">
        <v>0</v>
      </c>
      <c r="L25" s="368"/>
      <c r="M25" s="111"/>
      <c r="N25" s="111"/>
      <c r="O25" s="111"/>
      <c r="P25" s="111"/>
      <c r="Q25" s="112"/>
      <c r="R25" s="112"/>
      <c r="S25" s="113"/>
    </row>
    <row r="26" spans="1:19" s="2" customFormat="1" ht="70.5" hidden="1" customHeight="1" x14ac:dyDescent="0.5">
      <c r="A26" s="120" t="s">
        <v>60</v>
      </c>
      <c r="B26" s="11" t="s">
        <v>61</v>
      </c>
      <c r="C26" s="14" t="s">
        <v>27</v>
      </c>
      <c r="D26" s="23" t="s">
        <v>62</v>
      </c>
      <c r="E26" s="21"/>
      <c r="F26" s="136"/>
      <c r="G26" s="240">
        <f>H26</f>
        <v>0</v>
      </c>
      <c r="H26" s="431">
        <v>0</v>
      </c>
      <c r="I26" s="431"/>
      <c r="J26" s="251">
        <v>0</v>
      </c>
      <c r="K26" s="373">
        <v>0</v>
      </c>
      <c r="L26" s="373"/>
      <c r="M26" s="111"/>
      <c r="N26" s="111"/>
      <c r="O26" s="111"/>
      <c r="P26" s="111"/>
      <c r="Q26" s="112"/>
      <c r="R26" s="112"/>
      <c r="S26" s="113"/>
    </row>
    <row r="27" spans="1:19" s="2" customFormat="1" ht="76.5" customHeight="1" thickBot="1" x14ac:dyDescent="0.5">
      <c r="A27" s="185"/>
      <c r="B27" s="186"/>
      <c r="C27" s="186"/>
      <c r="D27" s="8"/>
      <c r="E27" s="9" t="s">
        <v>114</v>
      </c>
      <c r="F27" s="187" t="s">
        <v>104</v>
      </c>
      <c r="G27" s="252">
        <f>H27</f>
        <v>59600</v>
      </c>
      <c r="H27" s="418">
        <f>H29</f>
        <v>59600</v>
      </c>
      <c r="I27" s="419"/>
      <c r="J27" s="253">
        <v>0</v>
      </c>
      <c r="K27" s="412">
        <v>0</v>
      </c>
      <c r="L27" s="413"/>
      <c r="M27" s="111"/>
      <c r="N27" s="111"/>
      <c r="O27" s="112"/>
      <c r="P27" s="112"/>
      <c r="Q27" s="113"/>
      <c r="R27" s="113"/>
      <c r="S27" s="113"/>
    </row>
    <row r="28" spans="1:19" s="2" customFormat="1" ht="27.75" customHeight="1" thickBot="1" x14ac:dyDescent="0.5">
      <c r="A28" s="5" t="s">
        <v>42</v>
      </c>
      <c r="B28" s="6"/>
      <c r="C28" s="7"/>
      <c r="D28" s="8" t="s">
        <v>25</v>
      </c>
      <c r="E28" s="83"/>
      <c r="F28" s="217"/>
      <c r="G28" s="254">
        <f>G29</f>
        <v>59600</v>
      </c>
      <c r="H28" s="442">
        <f>H29</f>
        <v>59600</v>
      </c>
      <c r="I28" s="443"/>
      <c r="J28" s="255">
        <v>0</v>
      </c>
      <c r="K28" s="382">
        <v>0</v>
      </c>
      <c r="L28" s="383"/>
      <c r="M28" s="111"/>
      <c r="N28" s="111"/>
      <c r="O28" s="111"/>
      <c r="P28" s="111"/>
      <c r="Q28" s="112"/>
      <c r="R28" s="112"/>
      <c r="S28" s="113"/>
    </row>
    <row r="29" spans="1:19" s="2" customFormat="1" ht="25.5" customHeight="1" thickBot="1" x14ac:dyDescent="0.55000000000000004">
      <c r="A29" s="91" t="s">
        <v>55</v>
      </c>
      <c r="B29" s="92" t="s">
        <v>56</v>
      </c>
      <c r="C29" s="93" t="s">
        <v>28</v>
      </c>
      <c r="D29" s="94" t="s">
        <v>85</v>
      </c>
      <c r="E29" s="145"/>
      <c r="F29" s="160"/>
      <c r="G29" s="256">
        <f>H29</f>
        <v>59600</v>
      </c>
      <c r="H29" s="404">
        <v>59600</v>
      </c>
      <c r="I29" s="405"/>
      <c r="J29" s="257">
        <v>0</v>
      </c>
      <c r="K29" s="414">
        <v>0</v>
      </c>
      <c r="L29" s="415"/>
      <c r="M29" s="111"/>
      <c r="N29" s="111"/>
      <c r="O29" s="111"/>
      <c r="P29" s="111"/>
      <c r="Q29" s="112"/>
      <c r="R29" s="112"/>
      <c r="S29" s="113"/>
    </row>
    <row r="30" spans="1:19" s="2" customFormat="1" ht="78" customHeight="1" x14ac:dyDescent="0.5">
      <c r="A30" s="102"/>
      <c r="B30" s="103"/>
      <c r="C30" s="104"/>
      <c r="D30" s="105"/>
      <c r="E30" s="78" t="s">
        <v>115</v>
      </c>
      <c r="F30" s="161" t="s">
        <v>105</v>
      </c>
      <c r="G30" s="258">
        <f>G31</f>
        <v>9100</v>
      </c>
      <c r="H30" s="406">
        <f>H31</f>
        <v>9100</v>
      </c>
      <c r="I30" s="407"/>
      <c r="J30" s="259">
        <v>0</v>
      </c>
      <c r="K30" s="410">
        <v>0</v>
      </c>
      <c r="L30" s="411"/>
      <c r="M30" s="111"/>
      <c r="N30" s="111"/>
      <c r="O30" s="111"/>
      <c r="P30" s="111"/>
      <c r="Q30" s="112"/>
      <c r="R30" s="112"/>
      <c r="S30" s="113"/>
    </row>
    <row r="31" spans="1:19" s="2" customFormat="1" ht="29.25" customHeight="1" x14ac:dyDescent="0.45">
      <c r="A31" s="106" t="s">
        <v>41</v>
      </c>
      <c r="B31" s="95"/>
      <c r="C31" s="95"/>
      <c r="D31" s="31" t="s">
        <v>25</v>
      </c>
      <c r="E31" s="33"/>
      <c r="F31" s="162"/>
      <c r="G31" s="260">
        <f>G32</f>
        <v>9100</v>
      </c>
      <c r="H31" s="397">
        <f>H32</f>
        <v>9100</v>
      </c>
      <c r="I31" s="397"/>
      <c r="J31" s="261">
        <v>0</v>
      </c>
      <c r="K31" s="395">
        <v>0</v>
      </c>
      <c r="L31" s="396"/>
      <c r="M31" s="111"/>
      <c r="N31" s="111"/>
      <c r="O31" s="111"/>
      <c r="P31" s="111"/>
      <c r="Q31" s="112"/>
      <c r="R31" s="112"/>
      <c r="S31" s="113"/>
    </row>
    <row r="32" spans="1:19" s="2" customFormat="1" ht="28.5" customHeight="1" x14ac:dyDescent="0.5">
      <c r="A32" s="19" t="s">
        <v>42</v>
      </c>
      <c r="B32" s="22"/>
      <c r="C32" s="44"/>
      <c r="D32" s="31" t="s">
        <v>25</v>
      </c>
      <c r="E32" s="101"/>
      <c r="F32" s="143"/>
      <c r="G32" s="262">
        <f>G34</f>
        <v>9100</v>
      </c>
      <c r="H32" s="402">
        <f>H34</f>
        <v>9100</v>
      </c>
      <c r="I32" s="403"/>
      <c r="J32" s="263">
        <v>0</v>
      </c>
      <c r="K32" s="393">
        <v>0</v>
      </c>
      <c r="L32" s="394"/>
      <c r="M32" s="111"/>
      <c r="N32" s="111"/>
      <c r="O32" s="111"/>
      <c r="P32" s="111"/>
      <c r="Q32" s="112"/>
      <c r="R32" s="112"/>
      <c r="S32" s="113"/>
    </row>
    <row r="33" spans="1:19" s="2" customFormat="1" ht="28.5" hidden="1" customHeight="1" thickBot="1" x14ac:dyDescent="0.5">
      <c r="A33" s="64" t="s">
        <v>44</v>
      </c>
      <c r="B33" s="34" t="s">
        <v>34</v>
      </c>
      <c r="C33" s="29"/>
      <c r="D33" s="30" t="s">
        <v>35</v>
      </c>
      <c r="E33" s="101"/>
      <c r="F33" s="138"/>
      <c r="G33" s="262"/>
      <c r="H33" s="397">
        <v>36300</v>
      </c>
      <c r="I33" s="397"/>
      <c r="J33" s="261"/>
      <c r="K33" s="395">
        <v>0</v>
      </c>
      <c r="L33" s="396"/>
      <c r="M33" s="111"/>
      <c r="N33" s="111"/>
      <c r="O33" s="111"/>
      <c r="P33" s="111"/>
      <c r="Q33" s="112"/>
      <c r="R33" s="112"/>
      <c r="S33" s="113"/>
    </row>
    <row r="34" spans="1:19" s="2" customFormat="1" ht="79.5" customHeight="1" thickBot="1" x14ac:dyDescent="0.55000000000000004">
      <c r="A34" s="146" t="s">
        <v>45</v>
      </c>
      <c r="B34" s="147" t="s">
        <v>36</v>
      </c>
      <c r="C34" s="28" t="s">
        <v>29</v>
      </c>
      <c r="D34" s="148" t="s">
        <v>122</v>
      </c>
      <c r="E34" s="149"/>
      <c r="F34" s="139"/>
      <c r="G34" s="264">
        <f>H34</f>
        <v>9100</v>
      </c>
      <c r="H34" s="448">
        <f>3100+6000</f>
        <v>9100</v>
      </c>
      <c r="I34" s="448"/>
      <c r="J34" s="265">
        <v>0</v>
      </c>
      <c r="K34" s="408">
        <v>0</v>
      </c>
      <c r="L34" s="409"/>
      <c r="M34" s="111"/>
      <c r="N34" s="111"/>
      <c r="O34" s="111"/>
      <c r="P34" s="111"/>
      <c r="Q34" s="112"/>
      <c r="R34" s="112"/>
      <c r="S34" s="113"/>
    </row>
    <row r="35" spans="1:19" s="2" customFormat="1" ht="79.5" customHeight="1" thickBot="1" x14ac:dyDescent="0.55000000000000004">
      <c r="A35" s="91"/>
      <c r="B35" s="92"/>
      <c r="C35" s="93"/>
      <c r="D35" s="94"/>
      <c r="E35" s="190" t="s">
        <v>116</v>
      </c>
      <c r="F35" s="159" t="s">
        <v>106</v>
      </c>
      <c r="G35" s="266">
        <f>H35</f>
        <v>870895</v>
      </c>
      <c r="H35" s="449">
        <f>H36+H42</f>
        <v>870895</v>
      </c>
      <c r="I35" s="449"/>
      <c r="J35" s="267">
        <v>0</v>
      </c>
      <c r="K35" s="374">
        <v>0</v>
      </c>
      <c r="L35" s="375"/>
      <c r="M35" s="111"/>
      <c r="N35" s="111"/>
      <c r="O35" s="111"/>
      <c r="P35" s="111"/>
      <c r="Q35" s="112"/>
      <c r="R35" s="112"/>
      <c r="S35" s="113"/>
    </row>
    <row r="36" spans="1:19" s="2" customFormat="1" ht="28.5" customHeight="1" x14ac:dyDescent="0.5">
      <c r="A36" s="72" t="s">
        <v>41</v>
      </c>
      <c r="B36" s="52"/>
      <c r="C36" s="52"/>
      <c r="D36" s="27" t="s">
        <v>25</v>
      </c>
      <c r="E36" s="218"/>
      <c r="F36" s="219"/>
      <c r="G36" s="268">
        <f>H36</f>
        <v>209764</v>
      </c>
      <c r="H36" s="388">
        <f>H37</f>
        <v>209764</v>
      </c>
      <c r="I36" s="388"/>
      <c r="J36" s="269">
        <v>0</v>
      </c>
      <c r="K36" s="481">
        <v>0</v>
      </c>
      <c r="L36" s="482"/>
      <c r="M36" s="111"/>
      <c r="N36" s="111"/>
      <c r="O36" s="111"/>
      <c r="P36" s="111"/>
      <c r="Q36" s="112"/>
      <c r="R36" s="112"/>
      <c r="S36" s="113"/>
    </row>
    <row r="37" spans="1:19" s="2" customFormat="1" ht="24.75" customHeight="1" x14ac:dyDescent="0.5">
      <c r="A37" s="63" t="s">
        <v>42</v>
      </c>
      <c r="B37" s="10"/>
      <c r="C37" s="26"/>
      <c r="D37" s="27" t="s">
        <v>25</v>
      </c>
      <c r="E37" s="191"/>
      <c r="F37" s="192"/>
      <c r="G37" s="268">
        <f t="shared" ref="G37:G44" si="1">H37</f>
        <v>209764</v>
      </c>
      <c r="H37" s="426">
        <f>H38+H41</f>
        <v>209764</v>
      </c>
      <c r="I37" s="427"/>
      <c r="J37" s="269">
        <v>0</v>
      </c>
      <c r="K37" s="376">
        <v>0</v>
      </c>
      <c r="L37" s="377"/>
      <c r="M37" s="111"/>
      <c r="N37" s="111"/>
      <c r="O37" s="111"/>
      <c r="P37" s="111"/>
      <c r="Q37" s="112"/>
      <c r="R37" s="112"/>
      <c r="S37" s="113"/>
    </row>
    <row r="38" spans="1:19" s="2" customFormat="1" ht="29.25" customHeight="1" x14ac:dyDescent="0.5">
      <c r="A38" s="64" t="s">
        <v>70</v>
      </c>
      <c r="B38" s="127" t="s">
        <v>89</v>
      </c>
      <c r="C38" s="127" t="s">
        <v>30</v>
      </c>
      <c r="D38" s="42" t="s">
        <v>59</v>
      </c>
      <c r="E38" s="193"/>
      <c r="F38" s="194"/>
      <c r="G38" s="270">
        <f t="shared" si="1"/>
        <v>209764</v>
      </c>
      <c r="H38" s="446">
        <f>341264-40000-30000-61500</f>
        <v>209764</v>
      </c>
      <c r="I38" s="447"/>
      <c r="J38" s="271">
        <v>0</v>
      </c>
      <c r="K38" s="376">
        <v>0</v>
      </c>
      <c r="L38" s="377"/>
      <c r="M38" s="111"/>
      <c r="N38" s="111"/>
      <c r="O38" s="111"/>
      <c r="P38" s="111"/>
      <c r="Q38" s="112"/>
      <c r="R38" s="112"/>
      <c r="S38" s="113"/>
    </row>
    <row r="39" spans="1:19" s="2" customFormat="1" ht="27" hidden="1" customHeight="1" x14ac:dyDescent="0.5">
      <c r="A39" s="65"/>
      <c r="B39" s="22"/>
      <c r="C39" s="34"/>
      <c r="D39" s="35"/>
      <c r="E39" s="22"/>
      <c r="F39" s="55"/>
      <c r="G39" s="270">
        <f t="shared" si="1"/>
        <v>37800</v>
      </c>
      <c r="H39" s="446">
        <v>37800</v>
      </c>
      <c r="I39" s="447"/>
      <c r="J39" s="272"/>
      <c r="K39" s="376">
        <v>0</v>
      </c>
      <c r="L39" s="377"/>
      <c r="M39" s="111"/>
      <c r="N39" s="111"/>
      <c r="O39" s="111"/>
      <c r="P39" s="111"/>
      <c r="Q39" s="112"/>
      <c r="R39" s="112"/>
      <c r="S39" s="113"/>
    </row>
    <row r="40" spans="1:19" s="2" customFormat="1" ht="72.75" hidden="1" customHeight="1" x14ac:dyDescent="0.5">
      <c r="A40" s="65"/>
      <c r="B40" s="22"/>
      <c r="C40" s="22"/>
      <c r="D40" s="36" t="s">
        <v>20</v>
      </c>
      <c r="E40" s="37"/>
      <c r="F40" s="140"/>
      <c r="G40" s="270">
        <f t="shared" si="1"/>
        <v>0</v>
      </c>
      <c r="H40" s="391"/>
      <c r="I40" s="392"/>
      <c r="J40" s="273"/>
      <c r="K40" s="376"/>
      <c r="L40" s="377"/>
      <c r="M40" s="111"/>
      <c r="N40" s="111"/>
      <c r="O40" s="111"/>
      <c r="P40" s="111"/>
      <c r="Q40" s="112"/>
      <c r="R40" s="112"/>
      <c r="S40" s="113"/>
    </row>
    <row r="41" spans="1:19" s="2" customFormat="1" ht="22.5" hidden="1" customHeight="1" x14ac:dyDescent="0.5">
      <c r="A41" s="64" t="s">
        <v>57</v>
      </c>
      <c r="B41" s="34" t="s">
        <v>58</v>
      </c>
      <c r="C41" s="38" t="s">
        <v>31</v>
      </c>
      <c r="D41" s="36" t="s">
        <v>17</v>
      </c>
      <c r="E41" s="37"/>
      <c r="F41" s="195"/>
      <c r="G41" s="270">
        <f t="shared" si="1"/>
        <v>0</v>
      </c>
      <c r="H41" s="389">
        <v>0</v>
      </c>
      <c r="I41" s="390"/>
      <c r="J41" s="274">
        <v>0</v>
      </c>
      <c r="K41" s="470">
        <v>0</v>
      </c>
      <c r="L41" s="471"/>
      <c r="M41" s="111"/>
      <c r="N41" s="111"/>
      <c r="O41" s="111"/>
      <c r="P41" s="111"/>
      <c r="Q41" s="112"/>
      <c r="R41" s="112"/>
      <c r="S41" s="113"/>
    </row>
    <row r="42" spans="1:19" s="2" customFormat="1" ht="53.25" customHeight="1" x14ac:dyDescent="0.5">
      <c r="A42" s="66" t="s">
        <v>46</v>
      </c>
      <c r="B42" s="39"/>
      <c r="C42" s="32"/>
      <c r="D42" s="128" t="s">
        <v>112</v>
      </c>
      <c r="E42" s="193"/>
      <c r="F42" s="194"/>
      <c r="G42" s="268">
        <f t="shared" si="1"/>
        <v>661131</v>
      </c>
      <c r="H42" s="438">
        <f>H43</f>
        <v>661131</v>
      </c>
      <c r="I42" s="439"/>
      <c r="J42" s="275">
        <v>0</v>
      </c>
      <c r="K42" s="376">
        <v>0</v>
      </c>
      <c r="L42" s="377"/>
      <c r="M42" s="111"/>
      <c r="N42" s="111"/>
      <c r="O42" s="111"/>
      <c r="P42" s="111"/>
      <c r="Q42" s="112"/>
      <c r="R42" s="112"/>
      <c r="S42" s="113"/>
    </row>
    <row r="43" spans="1:19" s="2" customFormat="1" ht="48" customHeight="1" x14ac:dyDescent="0.5">
      <c r="A43" s="19" t="s">
        <v>46</v>
      </c>
      <c r="B43" s="11"/>
      <c r="C43" s="40"/>
      <c r="D43" s="128" t="s">
        <v>112</v>
      </c>
      <c r="E43" s="229"/>
      <c r="F43" s="230"/>
      <c r="G43" s="268">
        <f t="shared" si="1"/>
        <v>661131</v>
      </c>
      <c r="H43" s="480">
        <f>H44</f>
        <v>661131</v>
      </c>
      <c r="I43" s="480"/>
      <c r="J43" s="277">
        <v>0</v>
      </c>
      <c r="K43" s="465">
        <v>0</v>
      </c>
      <c r="L43" s="466"/>
      <c r="M43" s="111"/>
      <c r="N43" s="111"/>
      <c r="O43" s="111"/>
      <c r="P43" s="111"/>
      <c r="Q43" s="112"/>
      <c r="R43" s="112"/>
      <c r="S43" s="113"/>
    </row>
    <row r="44" spans="1:19" s="2" customFormat="1" ht="30" customHeight="1" thickBot="1" x14ac:dyDescent="0.55000000000000004">
      <c r="A44" s="64" t="s">
        <v>71</v>
      </c>
      <c r="B44" s="22">
        <v>3242</v>
      </c>
      <c r="C44" s="12" t="s">
        <v>30</v>
      </c>
      <c r="D44" s="42" t="s">
        <v>59</v>
      </c>
      <c r="E44" s="40"/>
      <c r="F44" s="196"/>
      <c r="G44" s="270">
        <f t="shared" si="1"/>
        <v>661131</v>
      </c>
      <c r="H44" s="450">
        <f>1009291-348160</f>
        <v>661131</v>
      </c>
      <c r="I44" s="450"/>
      <c r="J44" s="277">
        <v>0</v>
      </c>
      <c r="K44" s="465">
        <v>0</v>
      </c>
      <c r="L44" s="466"/>
      <c r="M44" s="111"/>
      <c r="N44" s="111"/>
      <c r="O44" s="111"/>
      <c r="P44" s="111"/>
      <c r="Q44" s="112"/>
      <c r="R44" s="112"/>
      <c r="S44" s="113"/>
    </row>
    <row r="45" spans="1:19" s="2" customFormat="1" ht="28.8" hidden="1" thickBot="1" x14ac:dyDescent="0.55000000000000004">
      <c r="A45" s="220"/>
      <c r="B45" s="112"/>
      <c r="C45" s="112"/>
      <c r="D45" s="112"/>
      <c r="E45" s="112"/>
      <c r="F45" s="221"/>
      <c r="G45" s="279"/>
      <c r="H45" s="246"/>
      <c r="I45" s="280">
        <f>I46+I47</f>
        <v>0</v>
      </c>
      <c r="J45" s="281"/>
      <c r="K45" s="282"/>
      <c r="L45" s="283">
        <f>L46+L47</f>
        <v>0</v>
      </c>
      <c r="M45" s="113"/>
      <c r="N45" s="113"/>
      <c r="O45" s="113"/>
      <c r="P45" s="113"/>
      <c r="Q45" s="113"/>
      <c r="R45" s="113"/>
      <c r="S45" s="113"/>
    </row>
    <row r="46" spans="1:19" s="2" customFormat="1" ht="28.8" hidden="1" thickBot="1" x14ac:dyDescent="0.55000000000000004">
      <c r="A46" s="65"/>
      <c r="B46" s="22"/>
      <c r="C46" s="22"/>
      <c r="D46" s="33"/>
      <c r="E46" s="22"/>
      <c r="F46" s="55"/>
      <c r="G46" s="278"/>
      <c r="H46" s="246"/>
      <c r="I46" s="284">
        <v>0</v>
      </c>
      <c r="J46" s="285"/>
      <c r="K46" s="282"/>
      <c r="L46" s="286">
        <v>0</v>
      </c>
      <c r="M46" s="113"/>
      <c r="N46" s="113"/>
      <c r="O46" s="113"/>
      <c r="P46" s="113"/>
      <c r="Q46" s="113"/>
      <c r="R46" s="113"/>
      <c r="S46" s="113"/>
    </row>
    <row r="47" spans="1:19" s="2" customFormat="1" ht="28.8" hidden="1" thickBot="1" x14ac:dyDescent="0.55000000000000004">
      <c r="A47" s="67" t="s">
        <v>6</v>
      </c>
      <c r="B47" s="22"/>
      <c r="C47" s="22"/>
      <c r="D47" s="45" t="s">
        <v>2</v>
      </c>
      <c r="E47" s="46"/>
      <c r="F47" s="141"/>
      <c r="G47" s="276"/>
      <c r="H47" s="287"/>
      <c r="I47" s="288">
        <v>0</v>
      </c>
      <c r="J47" s="289"/>
      <c r="K47" s="290"/>
      <c r="L47" s="291">
        <v>0</v>
      </c>
      <c r="M47" s="111"/>
      <c r="N47" s="111"/>
      <c r="O47" s="111"/>
      <c r="P47" s="111"/>
      <c r="Q47" s="112"/>
      <c r="R47" s="112"/>
      <c r="S47" s="113"/>
    </row>
    <row r="48" spans="1:19" s="2" customFormat="1" ht="28.8" hidden="1" thickBot="1" x14ac:dyDescent="0.55000000000000004">
      <c r="A48" s="68" t="s">
        <v>8</v>
      </c>
      <c r="B48" s="22"/>
      <c r="C48" s="22"/>
      <c r="D48" s="36" t="s">
        <v>9</v>
      </c>
      <c r="E48" s="37"/>
      <c r="F48" s="140"/>
      <c r="G48" s="292"/>
      <c r="H48" s="246"/>
      <c r="I48" s="280">
        <f>I49</f>
        <v>0</v>
      </c>
      <c r="J48" s="281"/>
      <c r="K48" s="282"/>
      <c r="L48" s="283">
        <f>L49</f>
        <v>0</v>
      </c>
      <c r="M48" s="111"/>
      <c r="N48" s="111"/>
      <c r="O48" s="111"/>
      <c r="P48" s="111"/>
      <c r="Q48" s="112"/>
      <c r="R48" s="112"/>
      <c r="S48" s="113"/>
    </row>
    <row r="49" spans="1:19" s="2" customFormat="1" ht="200.25" hidden="1" customHeight="1" thickBot="1" x14ac:dyDescent="0.55000000000000004">
      <c r="A49" s="69" t="s">
        <v>14</v>
      </c>
      <c r="B49" s="22"/>
      <c r="C49" s="22"/>
      <c r="D49" s="35" t="s">
        <v>13</v>
      </c>
      <c r="E49" s="22"/>
      <c r="F49" s="55"/>
      <c r="G49" s="278"/>
      <c r="H49" s="246"/>
      <c r="I49" s="284">
        <v>0</v>
      </c>
      <c r="J49" s="285"/>
      <c r="K49" s="293"/>
      <c r="L49" s="294">
        <v>0</v>
      </c>
      <c r="M49" s="113"/>
      <c r="N49" s="113"/>
      <c r="O49" s="113"/>
      <c r="P49" s="113"/>
      <c r="Q49" s="113"/>
      <c r="R49" s="113"/>
      <c r="S49" s="113"/>
    </row>
    <row r="50" spans="1:19" s="2" customFormat="1" ht="50.4" hidden="1" thickBot="1" x14ac:dyDescent="0.5">
      <c r="A50" s="67" t="s">
        <v>5</v>
      </c>
      <c r="B50" s="22"/>
      <c r="C50" s="22"/>
      <c r="D50" s="43" t="s">
        <v>3</v>
      </c>
      <c r="E50" s="47"/>
      <c r="F50" s="129"/>
      <c r="G50" s="295"/>
      <c r="H50" s="296"/>
      <c r="I50" s="296"/>
      <c r="J50" s="297"/>
      <c r="K50" s="298"/>
      <c r="L50" s="299">
        <v>0</v>
      </c>
      <c r="M50" s="111"/>
      <c r="N50" s="111"/>
      <c r="O50" s="111"/>
      <c r="P50" s="111"/>
      <c r="Q50" s="112"/>
      <c r="R50" s="112"/>
      <c r="S50" s="113"/>
    </row>
    <row r="51" spans="1:19" s="1" customFormat="1" ht="51.6" hidden="1" thickBot="1" x14ac:dyDescent="0.55000000000000004">
      <c r="A51" s="62">
        <v>91204</v>
      </c>
      <c r="B51" s="46"/>
      <c r="C51" s="46"/>
      <c r="D51" s="23" t="s">
        <v>7</v>
      </c>
      <c r="E51" s="21"/>
      <c r="F51" s="136"/>
      <c r="G51" s="240"/>
      <c r="H51" s="300"/>
      <c r="I51" s="296">
        <v>0</v>
      </c>
      <c r="J51" s="297"/>
      <c r="K51" s="301"/>
      <c r="L51" s="302">
        <f>L52</f>
        <v>0</v>
      </c>
      <c r="M51" s="109"/>
      <c r="N51" s="109"/>
      <c r="O51" s="109"/>
      <c r="P51" s="109"/>
      <c r="Q51" s="108"/>
      <c r="R51" s="108"/>
      <c r="S51" s="110"/>
    </row>
    <row r="52" spans="1:19" s="2" customFormat="1" ht="200.25" hidden="1" customHeight="1" thickBot="1" x14ac:dyDescent="0.55000000000000004">
      <c r="A52" s="70"/>
      <c r="B52" s="22"/>
      <c r="C52" s="22"/>
      <c r="D52" s="48"/>
      <c r="E52" s="46"/>
      <c r="F52" s="141"/>
      <c r="G52" s="276"/>
      <c r="H52" s="287"/>
      <c r="I52" s="288">
        <v>0</v>
      </c>
      <c r="J52" s="289"/>
      <c r="K52" s="290"/>
      <c r="L52" s="291">
        <v>0</v>
      </c>
      <c r="M52" s="112"/>
      <c r="N52" s="112"/>
      <c r="O52" s="112"/>
      <c r="P52" s="112"/>
      <c r="Q52" s="112"/>
      <c r="R52" s="112"/>
      <c r="S52" s="112"/>
    </row>
    <row r="53" spans="1:19" s="202" customFormat="1" ht="200.25" hidden="1" customHeight="1" thickBot="1" x14ac:dyDescent="0.55000000000000004">
      <c r="A53" s="71">
        <v>10</v>
      </c>
      <c r="B53" s="46"/>
      <c r="C53" s="46"/>
      <c r="D53" s="45" t="s">
        <v>10</v>
      </c>
      <c r="E53" s="46"/>
      <c r="F53" s="141"/>
      <c r="G53" s="276"/>
      <c r="H53" s="287"/>
      <c r="I53" s="288">
        <v>0</v>
      </c>
      <c r="J53" s="289"/>
      <c r="K53" s="290"/>
      <c r="L53" s="303">
        <f>K54</f>
        <v>0</v>
      </c>
      <c r="M53" s="222"/>
      <c r="N53" s="222"/>
      <c r="O53" s="222"/>
      <c r="P53" s="222"/>
      <c r="Q53" s="207"/>
      <c r="R53" s="207"/>
      <c r="S53" s="207"/>
    </row>
    <row r="54" spans="1:19" s="2" customFormat="1" ht="200.25" hidden="1" customHeight="1" thickBot="1" x14ac:dyDescent="0.55000000000000004">
      <c r="A54" s="62">
        <v>130107</v>
      </c>
      <c r="B54" s="22"/>
      <c r="C54" s="22"/>
      <c r="D54" s="33" t="s">
        <v>11</v>
      </c>
      <c r="E54" s="22"/>
      <c r="F54" s="55"/>
      <c r="G54" s="278"/>
      <c r="H54" s="389"/>
      <c r="I54" s="390"/>
      <c r="J54" s="304"/>
      <c r="K54" s="380"/>
      <c r="L54" s="381"/>
      <c r="M54" s="113"/>
      <c r="N54" s="113"/>
      <c r="O54" s="113"/>
      <c r="P54" s="113"/>
      <c r="Q54" s="113"/>
      <c r="R54" s="113"/>
      <c r="S54" s="173"/>
    </row>
    <row r="55" spans="1:19" s="2" customFormat="1" ht="50.25" hidden="1" customHeight="1" thickBot="1" x14ac:dyDescent="0.55000000000000004">
      <c r="A55" s="67" t="s">
        <v>5</v>
      </c>
      <c r="B55" s="22"/>
      <c r="C55" s="22"/>
      <c r="D55" s="43" t="s">
        <v>3</v>
      </c>
      <c r="E55" s="47"/>
      <c r="F55" s="129"/>
      <c r="G55" s="295"/>
      <c r="H55" s="436"/>
      <c r="I55" s="437"/>
      <c r="J55" s="305"/>
      <c r="K55" s="459"/>
      <c r="L55" s="460"/>
      <c r="M55" s="113"/>
      <c r="N55" s="113"/>
      <c r="O55" s="113"/>
      <c r="P55" s="113"/>
      <c r="Q55" s="113"/>
      <c r="R55" s="113"/>
      <c r="S55" s="113"/>
    </row>
    <row r="56" spans="1:19" s="2" customFormat="1" ht="164.25" customHeight="1" thickBot="1" x14ac:dyDescent="0.5">
      <c r="A56" s="174"/>
      <c r="B56" s="175"/>
      <c r="C56" s="175"/>
      <c r="D56" s="176"/>
      <c r="E56" s="223" t="s">
        <v>117</v>
      </c>
      <c r="F56" s="159" t="s">
        <v>107</v>
      </c>
      <c r="G56" s="306">
        <f>G57</f>
        <v>13727847</v>
      </c>
      <c r="H56" s="452">
        <f>H57</f>
        <v>11080047</v>
      </c>
      <c r="I56" s="453"/>
      <c r="J56" s="307">
        <f>K56</f>
        <v>2647800</v>
      </c>
      <c r="K56" s="452">
        <f>K57</f>
        <v>2647800</v>
      </c>
      <c r="L56" s="469"/>
      <c r="M56" s="113"/>
      <c r="N56" s="113"/>
      <c r="O56" s="113"/>
      <c r="P56" s="113"/>
      <c r="Q56" s="113"/>
      <c r="R56" s="113"/>
      <c r="S56" s="113"/>
    </row>
    <row r="57" spans="1:19" s="1" customFormat="1" ht="28.5" customHeight="1" x14ac:dyDescent="0.5">
      <c r="A57" s="177" t="s">
        <v>42</v>
      </c>
      <c r="B57" s="178"/>
      <c r="C57" s="179"/>
      <c r="D57" s="180" t="s">
        <v>25</v>
      </c>
      <c r="E57" s="130"/>
      <c r="F57" s="132"/>
      <c r="G57" s="308">
        <f>G58+G59</f>
        <v>13727847</v>
      </c>
      <c r="H57" s="451">
        <f>H58+H59</f>
        <v>11080047</v>
      </c>
      <c r="I57" s="451"/>
      <c r="J57" s="309">
        <f>K57</f>
        <v>2647800</v>
      </c>
      <c r="K57" s="467">
        <f>K58</f>
        <v>2647800</v>
      </c>
      <c r="L57" s="468"/>
      <c r="M57" s="109"/>
      <c r="N57" s="109"/>
      <c r="O57" s="109"/>
      <c r="P57" s="109"/>
      <c r="Q57" s="108"/>
      <c r="R57" s="108"/>
      <c r="S57" s="110"/>
    </row>
    <row r="58" spans="1:19" s="2" customFormat="1" ht="31.5" customHeight="1" thickBot="1" x14ac:dyDescent="0.55000000000000004">
      <c r="A58" s="181" t="s">
        <v>47</v>
      </c>
      <c r="B58" s="182" t="s">
        <v>40</v>
      </c>
      <c r="C58" s="183" t="s">
        <v>32</v>
      </c>
      <c r="D58" s="184" t="s">
        <v>110</v>
      </c>
      <c r="E58" s="201"/>
      <c r="F58" s="58"/>
      <c r="G58" s="310">
        <f>H58+J58</f>
        <v>13288795</v>
      </c>
      <c r="H58" s="451">
        <f>9089604+940593+64000+60948+638200-152350</f>
        <v>10640995</v>
      </c>
      <c r="I58" s="451"/>
      <c r="J58" s="309">
        <f>K58</f>
        <v>2647800</v>
      </c>
      <c r="K58" s="378">
        <f>1750000+1536000-638200</f>
        <v>2647800</v>
      </c>
      <c r="L58" s="379"/>
      <c r="M58" s="111"/>
      <c r="N58" s="111"/>
      <c r="O58" s="111"/>
      <c r="P58" s="111"/>
      <c r="Q58" s="112"/>
      <c r="R58" s="112"/>
      <c r="S58" s="113"/>
    </row>
    <row r="59" spans="1:19" s="2" customFormat="1" ht="56.25" customHeight="1" thickBot="1" x14ac:dyDescent="0.55000000000000004">
      <c r="A59" s="152" t="s">
        <v>99</v>
      </c>
      <c r="B59" s="34" t="s">
        <v>100</v>
      </c>
      <c r="C59" s="12" t="s">
        <v>101</v>
      </c>
      <c r="D59" s="18" t="s">
        <v>102</v>
      </c>
      <c r="E59" s="200"/>
      <c r="F59" s="199"/>
      <c r="G59" s="311">
        <f>H59+J59</f>
        <v>439052</v>
      </c>
      <c r="H59" s="434">
        <f>500000-60948</f>
        <v>439052</v>
      </c>
      <c r="I59" s="435"/>
      <c r="J59" s="312">
        <f>L59</f>
        <v>0</v>
      </c>
      <c r="K59" s="369">
        <v>0</v>
      </c>
      <c r="L59" s="370"/>
      <c r="M59" s="111"/>
      <c r="N59" s="111"/>
      <c r="O59" s="111"/>
      <c r="P59" s="111"/>
      <c r="Q59" s="112"/>
      <c r="R59" s="112"/>
      <c r="S59" s="113"/>
    </row>
    <row r="60" spans="1:19" s="1" customFormat="1" ht="129.75" customHeight="1" x14ac:dyDescent="0.45">
      <c r="A60" s="120" t="s">
        <v>42</v>
      </c>
      <c r="B60" s="22"/>
      <c r="C60" s="44"/>
      <c r="D60" s="117" t="s">
        <v>25</v>
      </c>
      <c r="E60" s="118" t="s">
        <v>119</v>
      </c>
      <c r="F60" s="158" t="s">
        <v>108</v>
      </c>
      <c r="G60" s="313">
        <f>G61</f>
        <v>24696</v>
      </c>
      <c r="H60" s="462">
        <f>H61</f>
        <v>24696</v>
      </c>
      <c r="I60" s="462"/>
      <c r="J60" s="313">
        <f>K60</f>
        <v>0</v>
      </c>
      <c r="K60" s="463">
        <f>K69+K70</f>
        <v>0</v>
      </c>
      <c r="L60" s="464"/>
      <c r="M60" s="109"/>
      <c r="N60" s="109"/>
      <c r="O60" s="109"/>
      <c r="P60" s="109"/>
      <c r="Q60" s="108"/>
      <c r="R60" s="108"/>
      <c r="S60" s="110"/>
    </row>
    <row r="61" spans="1:19" s="1" customFormat="1" ht="27" customHeight="1" x14ac:dyDescent="0.5">
      <c r="A61" s="120" t="s">
        <v>63</v>
      </c>
      <c r="B61" s="22">
        <v>6090</v>
      </c>
      <c r="C61" s="44" t="s">
        <v>64</v>
      </c>
      <c r="D61" s="150" t="s">
        <v>72</v>
      </c>
      <c r="E61" s="151"/>
      <c r="F61" s="129"/>
      <c r="G61" s="240">
        <f>H61</f>
        <v>24696</v>
      </c>
      <c r="H61" s="431">
        <v>24696</v>
      </c>
      <c r="I61" s="431"/>
      <c r="J61" s="240">
        <v>0</v>
      </c>
      <c r="K61" s="457">
        <v>0</v>
      </c>
      <c r="L61" s="458"/>
      <c r="M61" s="109"/>
      <c r="N61" s="109"/>
      <c r="O61" s="109"/>
      <c r="P61" s="109"/>
      <c r="Q61" s="108"/>
      <c r="R61" s="108"/>
      <c r="S61" s="110"/>
    </row>
    <row r="62" spans="1:19" s="1" customFormat="1" ht="99" customHeight="1" x14ac:dyDescent="0.45">
      <c r="A62" s="120"/>
      <c r="B62" s="22"/>
      <c r="C62" s="44"/>
      <c r="D62" s="31" t="s">
        <v>25</v>
      </c>
      <c r="E62" s="233" t="s">
        <v>120</v>
      </c>
      <c r="F62" s="197" t="s">
        <v>121</v>
      </c>
      <c r="G62" s="295">
        <f>G63</f>
        <v>3810</v>
      </c>
      <c r="H62" s="438">
        <v>0</v>
      </c>
      <c r="I62" s="439"/>
      <c r="J62" s="314">
        <f>J63</f>
        <v>3810</v>
      </c>
      <c r="K62" s="438">
        <f>K63</f>
        <v>0</v>
      </c>
      <c r="L62" s="439"/>
      <c r="M62" s="109"/>
      <c r="N62" s="109"/>
      <c r="O62" s="109"/>
      <c r="P62" s="109"/>
      <c r="Q62" s="108"/>
      <c r="R62" s="108"/>
      <c r="S62" s="110"/>
    </row>
    <row r="63" spans="1:19" s="2" customFormat="1" ht="39.75" customHeight="1" x14ac:dyDescent="0.5">
      <c r="A63" s="152" t="s">
        <v>73</v>
      </c>
      <c r="B63" s="34" t="s">
        <v>88</v>
      </c>
      <c r="C63" s="34" t="s">
        <v>74</v>
      </c>
      <c r="D63" s="33" t="s">
        <v>75</v>
      </c>
      <c r="E63" s="33"/>
      <c r="F63" s="162"/>
      <c r="G63" s="276">
        <f>H63+J63</f>
        <v>3810</v>
      </c>
      <c r="H63" s="450">
        <v>0</v>
      </c>
      <c r="I63" s="450"/>
      <c r="J63" s="276">
        <v>3810</v>
      </c>
      <c r="K63" s="450">
        <v>0</v>
      </c>
      <c r="L63" s="450"/>
      <c r="M63" s="113"/>
      <c r="N63" s="113"/>
      <c r="O63" s="113"/>
      <c r="P63" s="113"/>
      <c r="Q63" s="113"/>
      <c r="R63" s="113"/>
      <c r="S63" s="113"/>
    </row>
    <row r="64" spans="1:19" s="2" customFormat="1" ht="28.2" hidden="1" x14ac:dyDescent="0.5">
      <c r="A64" s="113"/>
      <c r="B64" s="113"/>
      <c r="C64" s="113"/>
      <c r="D64" s="113"/>
      <c r="E64" s="113"/>
      <c r="F64" s="163"/>
      <c r="G64" s="315"/>
      <c r="H64" s="315"/>
      <c r="I64" s="315"/>
      <c r="J64" s="315"/>
      <c r="K64" s="315"/>
      <c r="L64" s="315"/>
      <c r="M64" s="113"/>
      <c r="N64" s="113"/>
      <c r="O64" s="113"/>
      <c r="P64" s="113"/>
      <c r="Q64" s="113"/>
      <c r="R64" s="113"/>
      <c r="S64" s="113"/>
    </row>
    <row r="65" spans="1:19" s="2" customFormat="1" ht="30" hidden="1" customHeight="1" x14ac:dyDescent="0.5">
      <c r="A65" s="72" t="s">
        <v>23</v>
      </c>
      <c r="B65" s="52"/>
      <c r="C65" s="52"/>
      <c r="D65" s="27" t="s">
        <v>25</v>
      </c>
      <c r="E65" s="440" t="s">
        <v>22</v>
      </c>
      <c r="F65" s="164"/>
      <c r="G65" s="316"/>
      <c r="H65" s="317"/>
      <c r="I65" s="318">
        <v>0</v>
      </c>
      <c r="J65" s="318"/>
      <c r="K65" s="317"/>
      <c r="L65" s="319">
        <f>L66</f>
        <v>0</v>
      </c>
      <c r="M65" s="111"/>
      <c r="N65" s="111"/>
      <c r="O65" s="111"/>
      <c r="P65" s="111"/>
      <c r="Q65" s="112"/>
      <c r="R65" s="112"/>
      <c r="S65" s="113"/>
    </row>
    <row r="66" spans="1:19" s="2" customFormat="1" ht="30" hidden="1" customHeight="1" thickBot="1" x14ac:dyDescent="0.55000000000000004">
      <c r="A66" s="153" t="s">
        <v>24</v>
      </c>
      <c r="B66" s="50"/>
      <c r="C66" s="51"/>
      <c r="D66" s="154" t="s">
        <v>25</v>
      </c>
      <c r="E66" s="441"/>
      <c r="F66" s="165"/>
      <c r="G66" s="320"/>
      <c r="H66" s="246"/>
      <c r="I66" s="284">
        <v>0</v>
      </c>
      <c r="J66" s="284"/>
      <c r="K66" s="246"/>
      <c r="L66" s="321"/>
      <c r="M66" s="111"/>
      <c r="N66" s="111"/>
      <c r="O66" s="111"/>
      <c r="P66" s="111"/>
      <c r="Q66" s="112"/>
      <c r="R66" s="112"/>
      <c r="S66" s="113"/>
    </row>
    <row r="67" spans="1:19" s="2" customFormat="1" ht="24.75" hidden="1" customHeight="1" x14ac:dyDescent="0.5">
      <c r="A67" s="72" t="s">
        <v>23</v>
      </c>
      <c r="B67" s="52"/>
      <c r="C67" s="52"/>
      <c r="D67" s="27" t="s">
        <v>25</v>
      </c>
      <c r="E67" s="27"/>
      <c r="F67" s="142"/>
      <c r="G67" s="322"/>
      <c r="H67" s="446">
        <v>0</v>
      </c>
      <c r="I67" s="447"/>
      <c r="J67" s="323"/>
      <c r="K67" s="438">
        <v>0</v>
      </c>
      <c r="L67" s="461"/>
      <c r="M67" s="111"/>
      <c r="N67" s="111"/>
      <c r="O67" s="111"/>
      <c r="P67" s="111"/>
      <c r="Q67" s="112"/>
      <c r="R67" s="112"/>
      <c r="S67" s="113"/>
    </row>
    <row r="68" spans="1:19" s="2" customFormat="1" ht="28.5" hidden="1" customHeight="1" x14ac:dyDescent="0.5">
      <c r="A68" s="19" t="s">
        <v>24</v>
      </c>
      <c r="B68" s="22"/>
      <c r="C68" s="44"/>
      <c r="D68" s="31" t="s">
        <v>25</v>
      </c>
      <c r="E68" s="31"/>
      <c r="F68" s="143"/>
      <c r="G68" s="324"/>
      <c r="H68" s="446"/>
      <c r="I68" s="447"/>
      <c r="J68" s="323"/>
      <c r="K68" s="438"/>
      <c r="L68" s="461"/>
      <c r="M68" s="111"/>
      <c r="N68" s="111"/>
      <c r="O68" s="111"/>
      <c r="P68" s="111"/>
      <c r="Q68" s="112"/>
      <c r="R68" s="112"/>
      <c r="S68" s="113"/>
    </row>
    <row r="69" spans="1:19" s="2" customFormat="1" ht="48" hidden="1" customHeight="1" thickBot="1" x14ac:dyDescent="0.55000000000000004">
      <c r="A69" s="155">
        <v>3010180</v>
      </c>
      <c r="B69" s="156" t="s">
        <v>38</v>
      </c>
      <c r="C69" s="156" t="s">
        <v>33</v>
      </c>
      <c r="D69" s="157" t="s">
        <v>39</v>
      </c>
      <c r="E69" s="36"/>
      <c r="F69" s="144"/>
      <c r="G69" s="325"/>
      <c r="H69" s="389"/>
      <c r="I69" s="390"/>
      <c r="J69" s="326"/>
      <c r="K69" s="389"/>
      <c r="L69" s="456"/>
      <c r="M69" s="111"/>
      <c r="N69" s="111"/>
      <c r="O69" s="111"/>
      <c r="P69" s="111"/>
      <c r="Q69" s="112"/>
      <c r="R69" s="112"/>
      <c r="S69" s="113"/>
    </row>
    <row r="70" spans="1:19" s="2" customFormat="1" ht="30.75" hidden="1" customHeight="1" x14ac:dyDescent="0.5">
      <c r="A70" s="73"/>
      <c r="B70" s="46"/>
      <c r="C70" s="53"/>
      <c r="D70" s="54"/>
      <c r="E70" s="54"/>
      <c r="F70" s="166"/>
      <c r="G70" s="327"/>
      <c r="H70" s="438"/>
      <c r="I70" s="439"/>
      <c r="J70" s="328"/>
      <c r="K70" s="389"/>
      <c r="L70" s="456"/>
      <c r="M70" s="111"/>
      <c r="N70" s="111"/>
      <c r="O70" s="111"/>
      <c r="P70" s="111"/>
      <c r="Q70" s="112"/>
      <c r="R70" s="112"/>
      <c r="S70" s="113"/>
    </row>
    <row r="71" spans="1:19" s="2" customFormat="1" ht="33" hidden="1" customHeight="1" x14ac:dyDescent="0.5">
      <c r="A71" s="74"/>
      <c r="B71" s="55"/>
      <c r="C71" s="56"/>
      <c r="D71" s="57"/>
      <c r="E71" s="57"/>
      <c r="F71" s="84"/>
      <c r="G71" s="329"/>
      <c r="H71" s="389"/>
      <c r="I71" s="390"/>
      <c r="J71" s="326"/>
      <c r="K71" s="389"/>
      <c r="L71" s="456"/>
      <c r="M71" s="113"/>
      <c r="N71" s="113"/>
      <c r="O71" s="113"/>
      <c r="P71" s="113"/>
      <c r="Q71" s="113"/>
      <c r="R71" s="113"/>
      <c r="S71" s="113"/>
    </row>
    <row r="72" spans="1:19" s="2" customFormat="1" ht="32.25" hidden="1" customHeight="1" x14ac:dyDescent="0.5">
      <c r="A72" s="74"/>
      <c r="B72" s="55"/>
      <c r="C72" s="56"/>
      <c r="D72" s="58"/>
      <c r="E72" s="58"/>
      <c r="F72" s="84"/>
      <c r="G72" s="330"/>
      <c r="H72" s="288"/>
      <c r="I72" s="288"/>
      <c r="J72" s="288"/>
      <c r="K72" s="288"/>
      <c r="L72" s="331"/>
      <c r="M72" s="113"/>
      <c r="N72" s="113"/>
      <c r="O72" s="113"/>
      <c r="P72" s="113"/>
      <c r="Q72" s="113"/>
      <c r="R72" s="113"/>
      <c r="S72" s="113"/>
    </row>
    <row r="73" spans="1:19" s="2" customFormat="1" ht="54.75" hidden="1" customHeight="1" x14ac:dyDescent="0.5">
      <c r="A73" s="74"/>
      <c r="B73" s="55"/>
      <c r="C73" s="56"/>
      <c r="D73" s="58"/>
      <c r="E73" s="58"/>
      <c r="F73" s="84"/>
      <c r="G73" s="330"/>
      <c r="H73" s="287"/>
      <c r="I73" s="332">
        <f>I74+I75</f>
        <v>0</v>
      </c>
      <c r="J73" s="332"/>
      <c r="K73" s="288"/>
      <c r="L73" s="331"/>
      <c r="M73" s="113"/>
      <c r="N73" s="113"/>
      <c r="O73" s="113"/>
      <c r="P73" s="113"/>
      <c r="Q73" s="113"/>
      <c r="R73" s="113"/>
      <c r="S73" s="113"/>
    </row>
    <row r="74" spans="1:19" s="2" customFormat="1" ht="28.2" hidden="1" x14ac:dyDescent="0.5">
      <c r="A74" s="65"/>
      <c r="B74" s="33"/>
      <c r="C74" s="33"/>
      <c r="D74" s="33"/>
      <c r="E74" s="33"/>
      <c r="F74" s="162"/>
      <c r="G74" s="288"/>
      <c r="H74" s="287"/>
      <c r="I74" s="333"/>
      <c r="J74" s="333"/>
      <c r="K74" s="288"/>
      <c r="L74" s="331"/>
      <c r="M74" s="113"/>
      <c r="N74" s="113"/>
      <c r="O74" s="113"/>
      <c r="P74" s="113"/>
      <c r="Q74" s="113"/>
      <c r="R74" s="113"/>
      <c r="S74" s="113"/>
    </row>
    <row r="75" spans="1:19" s="2" customFormat="1" ht="200.25" hidden="1" customHeight="1" thickBot="1" x14ac:dyDescent="0.55000000000000004">
      <c r="A75" s="65"/>
      <c r="B75" s="33"/>
      <c r="C75" s="21"/>
      <c r="D75" s="59" t="s">
        <v>15</v>
      </c>
      <c r="E75" s="59"/>
      <c r="F75" s="167"/>
      <c r="G75" s="334"/>
      <c r="H75" s="335"/>
      <c r="I75" s="336"/>
      <c r="J75" s="336"/>
      <c r="K75" s="337"/>
      <c r="L75" s="338"/>
      <c r="M75" s="113"/>
      <c r="N75" s="113"/>
      <c r="O75" s="113"/>
      <c r="P75" s="113"/>
      <c r="Q75" s="113"/>
      <c r="R75" s="113"/>
      <c r="S75" s="113"/>
    </row>
    <row r="76" spans="1:19" s="2" customFormat="1" ht="200.25" hidden="1" customHeight="1" thickBot="1" x14ac:dyDescent="0.55000000000000004">
      <c r="A76" s="65"/>
      <c r="B76" s="33"/>
      <c r="C76" s="60">
        <v>250203</v>
      </c>
      <c r="D76" s="24" t="s">
        <v>16</v>
      </c>
      <c r="E76" s="24"/>
      <c r="F76" s="168"/>
      <c r="G76" s="339"/>
      <c r="H76" s="472">
        <v>6</v>
      </c>
      <c r="I76" s="494"/>
      <c r="J76" s="234"/>
      <c r="K76" s="492">
        <v>7</v>
      </c>
      <c r="L76" s="493"/>
      <c r="M76" s="113"/>
      <c r="N76" s="113"/>
      <c r="O76" s="113"/>
      <c r="P76" s="113"/>
      <c r="Q76" s="113"/>
      <c r="R76" s="113"/>
      <c r="S76" s="113"/>
    </row>
    <row r="77" spans="1:19" s="2" customFormat="1" ht="200.25" hidden="1" customHeight="1" thickBot="1" x14ac:dyDescent="0.55000000000000004">
      <c r="A77" s="79"/>
      <c r="B77" s="80"/>
      <c r="C77" s="81"/>
      <c r="D77" s="82"/>
      <c r="E77" s="82"/>
      <c r="F77" s="169"/>
      <c r="G77" s="340"/>
      <c r="H77" s="499">
        <f>H78</f>
        <v>0</v>
      </c>
      <c r="I77" s="455"/>
      <c r="J77" s="341"/>
      <c r="K77" s="454">
        <f>K78</f>
        <v>2223</v>
      </c>
      <c r="L77" s="455"/>
      <c r="M77" s="113"/>
      <c r="N77" s="113"/>
      <c r="O77" s="113"/>
      <c r="P77" s="113"/>
      <c r="Q77" s="113"/>
      <c r="R77" s="113"/>
      <c r="S77" s="113"/>
    </row>
    <row r="78" spans="1:19" s="2" customFormat="1" ht="27" hidden="1" customHeight="1" thickBot="1" x14ac:dyDescent="0.55000000000000004">
      <c r="A78" s="76">
        <v>1</v>
      </c>
      <c r="B78" s="49">
        <v>2</v>
      </c>
      <c r="C78" s="75">
        <v>3</v>
      </c>
      <c r="D78" s="77">
        <v>4</v>
      </c>
      <c r="E78" s="77">
        <v>5</v>
      </c>
      <c r="F78" s="170"/>
      <c r="G78" s="343"/>
      <c r="H78" s="499">
        <v>0</v>
      </c>
      <c r="I78" s="455"/>
      <c r="J78" s="342"/>
      <c r="K78" s="454">
        <v>2223</v>
      </c>
      <c r="L78" s="455"/>
      <c r="M78" s="114"/>
      <c r="N78" s="113"/>
      <c r="O78" s="113"/>
      <c r="P78" s="113"/>
      <c r="Q78" s="113"/>
      <c r="R78" s="113"/>
      <c r="S78" s="113"/>
    </row>
    <row r="79" spans="1:19" s="1" customFormat="1" ht="99.75" hidden="1" customHeight="1" thickBot="1" x14ac:dyDescent="0.5">
      <c r="A79" s="96" t="s">
        <v>42</v>
      </c>
      <c r="B79" s="6"/>
      <c r="C79" s="7"/>
      <c r="D79" s="8" t="s">
        <v>25</v>
      </c>
      <c r="E79" s="9" t="s">
        <v>65</v>
      </c>
      <c r="F79" s="171"/>
      <c r="G79" s="344"/>
      <c r="H79" s="494"/>
      <c r="I79" s="495"/>
      <c r="J79" s="252"/>
      <c r="K79" s="472" t="e">
        <f>K57+#REF!+K33+K28+#REF!+K12+K77</f>
        <v>#REF!</v>
      </c>
      <c r="L79" s="473"/>
      <c r="M79" s="115"/>
      <c r="N79" s="109"/>
      <c r="O79" s="109"/>
      <c r="P79" s="109"/>
      <c r="Q79" s="108"/>
      <c r="R79" s="108"/>
      <c r="S79" s="110"/>
    </row>
    <row r="80" spans="1:19" s="1" customFormat="1" ht="41.25" hidden="1" customHeight="1" thickBot="1" x14ac:dyDescent="0.55000000000000004">
      <c r="A80" s="121" t="s">
        <v>63</v>
      </c>
      <c r="B80" s="122">
        <v>6090</v>
      </c>
      <c r="C80" s="28" t="s">
        <v>64</v>
      </c>
      <c r="D80" s="123" t="s">
        <v>72</v>
      </c>
      <c r="E80" s="124"/>
      <c r="F80" s="172"/>
      <c r="G80" s="345"/>
      <c r="H80" s="279"/>
      <c r="I80" s="279"/>
      <c r="J80" s="279"/>
      <c r="K80" s="279"/>
      <c r="L80" s="346"/>
      <c r="M80" s="115"/>
      <c r="N80" s="109"/>
      <c r="O80" s="109"/>
      <c r="P80" s="109"/>
      <c r="Q80" s="108"/>
      <c r="R80" s="108"/>
      <c r="S80" s="110"/>
    </row>
    <row r="81" spans="1:19" s="1" customFormat="1" ht="76.5" customHeight="1" x14ac:dyDescent="0.45">
      <c r="A81" s="126"/>
      <c r="B81" s="22"/>
      <c r="C81" s="12"/>
      <c r="D81" s="30"/>
      <c r="E81" s="47" t="s">
        <v>118</v>
      </c>
      <c r="F81" s="197" t="s">
        <v>109</v>
      </c>
      <c r="G81" s="238">
        <f t="shared" ref="G81:G87" si="2">H81+J81</f>
        <v>743267</v>
      </c>
      <c r="H81" s="501">
        <f>H82+H85</f>
        <v>436267</v>
      </c>
      <c r="I81" s="502"/>
      <c r="J81" s="347">
        <f>J82+J85</f>
        <v>307000</v>
      </c>
      <c r="K81" s="490">
        <f>K82+K85</f>
        <v>307000</v>
      </c>
      <c r="L81" s="491"/>
      <c r="M81" s="115"/>
      <c r="N81" s="109"/>
      <c r="O81" s="109"/>
      <c r="P81" s="109"/>
      <c r="Q81" s="108"/>
      <c r="R81" s="108"/>
      <c r="S81" s="110"/>
    </row>
    <row r="82" spans="1:19" s="1" customFormat="1" ht="32.25" customHeight="1" x14ac:dyDescent="0.45">
      <c r="A82" s="72" t="s">
        <v>41</v>
      </c>
      <c r="B82" s="52"/>
      <c r="C82" s="52"/>
      <c r="D82" s="27" t="s">
        <v>25</v>
      </c>
      <c r="E82" s="47"/>
      <c r="F82" s="167"/>
      <c r="G82" s="238">
        <f t="shared" si="2"/>
        <v>675500</v>
      </c>
      <c r="H82" s="490">
        <f>H83</f>
        <v>368500</v>
      </c>
      <c r="I82" s="491"/>
      <c r="J82" s="276">
        <f>J83</f>
        <v>307000</v>
      </c>
      <c r="K82" s="490">
        <f>K83</f>
        <v>307000</v>
      </c>
      <c r="L82" s="491"/>
      <c r="M82" s="109"/>
      <c r="N82" s="109"/>
      <c r="O82" s="109"/>
      <c r="P82" s="109"/>
      <c r="Q82" s="108"/>
      <c r="R82" s="108"/>
      <c r="S82" s="110"/>
    </row>
    <row r="83" spans="1:19" s="2" customFormat="1" ht="28.2" x14ac:dyDescent="0.5">
      <c r="A83" s="63" t="s">
        <v>42</v>
      </c>
      <c r="B83" s="10"/>
      <c r="C83" s="26"/>
      <c r="D83" s="27" t="s">
        <v>25</v>
      </c>
      <c r="E83" s="33"/>
      <c r="F83" s="224"/>
      <c r="G83" s="244">
        <f t="shared" si="2"/>
        <v>675500</v>
      </c>
      <c r="H83" s="389">
        <f>H84</f>
        <v>368500</v>
      </c>
      <c r="I83" s="390"/>
      <c r="J83" s="278">
        <f>J84</f>
        <v>307000</v>
      </c>
      <c r="K83" s="389">
        <f>K84</f>
        <v>307000</v>
      </c>
      <c r="L83" s="390"/>
      <c r="M83" s="113"/>
      <c r="N83" s="113"/>
      <c r="O83" s="113"/>
      <c r="P83" s="113"/>
      <c r="Q83" s="113"/>
      <c r="R83" s="113"/>
      <c r="S83" s="113"/>
    </row>
    <row r="84" spans="1:19" s="1" customFormat="1" ht="27.75" customHeight="1" x14ac:dyDescent="0.5">
      <c r="A84" s="152" t="s">
        <v>77</v>
      </c>
      <c r="B84" s="34" t="s">
        <v>78</v>
      </c>
      <c r="C84" s="12" t="s">
        <v>81</v>
      </c>
      <c r="D84" s="30" t="s">
        <v>79</v>
      </c>
      <c r="E84" s="47"/>
      <c r="F84" s="129"/>
      <c r="G84" s="244">
        <f t="shared" si="2"/>
        <v>675500</v>
      </c>
      <c r="H84" s="450">
        <f>217000+135500+16000</f>
        <v>368500</v>
      </c>
      <c r="I84" s="450"/>
      <c r="J84" s="278">
        <f>K84</f>
        <v>307000</v>
      </c>
      <c r="K84" s="389">
        <f>224000-16000+99000</f>
        <v>307000</v>
      </c>
      <c r="L84" s="390"/>
      <c r="M84" s="115"/>
      <c r="N84" s="109"/>
      <c r="O84" s="109"/>
      <c r="P84" s="109"/>
      <c r="Q84" s="108"/>
      <c r="R84" s="108"/>
      <c r="S84" s="110"/>
    </row>
    <row r="85" spans="1:19" s="1" customFormat="1" ht="60.75" customHeight="1" x14ac:dyDescent="0.45">
      <c r="A85" s="66" t="s">
        <v>90</v>
      </c>
      <c r="B85" s="39"/>
      <c r="C85" s="32"/>
      <c r="D85" s="128" t="s">
        <v>112</v>
      </c>
      <c r="E85" s="47"/>
      <c r="F85" s="129"/>
      <c r="G85" s="238">
        <f t="shared" si="2"/>
        <v>67767</v>
      </c>
      <c r="H85" s="490">
        <f>H86</f>
        <v>67767</v>
      </c>
      <c r="I85" s="491"/>
      <c r="J85" s="276">
        <f>J86</f>
        <v>0</v>
      </c>
      <c r="K85" s="490">
        <f>K86</f>
        <v>0</v>
      </c>
      <c r="L85" s="491"/>
      <c r="M85" s="115"/>
      <c r="N85" s="109"/>
      <c r="O85" s="109"/>
      <c r="P85" s="109"/>
      <c r="Q85" s="108"/>
      <c r="R85" s="108"/>
      <c r="S85" s="110"/>
    </row>
    <row r="86" spans="1:19" s="1" customFormat="1" ht="51.75" customHeight="1" x14ac:dyDescent="0.5">
      <c r="A86" s="19" t="s">
        <v>91</v>
      </c>
      <c r="B86" s="11"/>
      <c r="C86" s="40"/>
      <c r="D86" s="41" t="s">
        <v>112</v>
      </c>
      <c r="E86" s="47"/>
      <c r="F86" s="129"/>
      <c r="G86" s="244">
        <f t="shared" si="2"/>
        <v>67767</v>
      </c>
      <c r="H86" s="389">
        <f>H87</f>
        <v>67767</v>
      </c>
      <c r="I86" s="390"/>
      <c r="J86" s="278">
        <f>J87</f>
        <v>0</v>
      </c>
      <c r="K86" s="389">
        <f>K87</f>
        <v>0</v>
      </c>
      <c r="L86" s="390"/>
      <c r="M86" s="115"/>
      <c r="N86" s="109"/>
      <c r="O86" s="109"/>
      <c r="P86" s="109"/>
      <c r="Q86" s="108"/>
      <c r="R86" s="108"/>
      <c r="S86" s="110"/>
    </row>
    <row r="87" spans="1:19" s="1" customFormat="1" ht="29.25" customHeight="1" x14ac:dyDescent="0.5">
      <c r="A87" s="225" t="s">
        <v>87</v>
      </c>
      <c r="B87" s="147" t="s">
        <v>78</v>
      </c>
      <c r="C87" s="28" t="s">
        <v>81</v>
      </c>
      <c r="D87" s="123" t="s">
        <v>79</v>
      </c>
      <c r="E87" s="47"/>
      <c r="F87" s="129"/>
      <c r="G87" s="244">
        <f t="shared" si="2"/>
        <v>67767</v>
      </c>
      <c r="H87" s="450">
        <f>48030+19737</f>
        <v>67767</v>
      </c>
      <c r="I87" s="450"/>
      <c r="J87" s="278">
        <v>0</v>
      </c>
      <c r="K87" s="389">
        <v>0</v>
      </c>
      <c r="L87" s="390"/>
      <c r="M87" s="115"/>
      <c r="N87" s="109"/>
      <c r="O87" s="109"/>
      <c r="P87" s="109"/>
      <c r="Q87" s="108"/>
      <c r="R87" s="108"/>
      <c r="S87" s="110"/>
    </row>
    <row r="88" spans="1:19" s="2" customFormat="1" ht="26.25" customHeight="1" thickBot="1" x14ac:dyDescent="0.5">
      <c r="A88" s="33"/>
      <c r="B88" s="33"/>
      <c r="C88" s="33"/>
      <c r="D88" s="48" t="s">
        <v>12</v>
      </c>
      <c r="E88" s="48"/>
      <c r="F88" s="198"/>
      <c r="G88" s="276">
        <f>J88+H88</f>
        <v>15491715</v>
      </c>
      <c r="H88" s="480">
        <f>H12+H27+H30+H35+H56+H60+H81+H62+H22</f>
        <v>12533105</v>
      </c>
      <c r="I88" s="480"/>
      <c r="J88" s="276">
        <f>J12+J27+J30+J35+J56+J60+J63+J81</f>
        <v>2958610</v>
      </c>
      <c r="K88" s="490">
        <f>K12+K27+K30+K35+K56+K60+K62+K81</f>
        <v>2954800</v>
      </c>
      <c r="L88" s="491"/>
      <c r="M88" s="116"/>
      <c r="N88" s="113"/>
      <c r="O88" s="113"/>
      <c r="P88" s="173"/>
      <c r="Q88" s="113"/>
      <c r="R88" s="113"/>
      <c r="S88" s="113"/>
    </row>
    <row r="89" spans="1:19" s="360" customFormat="1" ht="26.25" customHeight="1" x14ac:dyDescent="0.45">
      <c r="A89" s="363" t="s">
        <v>82</v>
      </c>
      <c r="B89" s="363"/>
      <c r="C89" s="363"/>
      <c r="D89" s="364"/>
      <c r="E89" s="364"/>
      <c r="F89" s="365"/>
      <c r="G89" s="359"/>
      <c r="H89" s="498"/>
      <c r="I89" s="498"/>
      <c r="J89" s="359"/>
      <c r="K89" s="500"/>
      <c r="L89" s="500"/>
      <c r="M89" s="359">
        <f>M12+M27+M30+M35+M56+M60+M63+M81</f>
        <v>0</v>
      </c>
      <c r="N89" s="359">
        <f>N12+N27+N30+N35+N56+N60+N63+N81</f>
        <v>0</v>
      </c>
    </row>
    <row r="90" spans="1:19" s="362" customFormat="1" ht="25.2" x14ac:dyDescent="0.45">
      <c r="A90" s="363" t="s">
        <v>123</v>
      </c>
      <c r="B90" s="356"/>
      <c r="C90" s="356"/>
      <c r="D90" s="356"/>
      <c r="E90" s="356"/>
      <c r="F90" s="366" t="s">
        <v>124</v>
      </c>
      <c r="G90" s="361"/>
      <c r="H90" s="496"/>
      <c r="I90" s="497"/>
      <c r="J90" s="228"/>
      <c r="K90" s="496"/>
      <c r="L90" s="497"/>
      <c r="M90" s="228"/>
      <c r="N90" s="228"/>
      <c r="O90" s="228"/>
      <c r="P90" s="228"/>
      <c r="Q90" s="228"/>
      <c r="R90" s="228"/>
      <c r="S90" s="228"/>
    </row>
    <row r="91" spans="1:19" s="357" customFormat="1" x14ac:dyDescent="0.4">
      <c r="A91" s="356"/>
      <c r="B91" s="356"/>
      <c r="C91" s="356"/>
      <c r="D91" s="356"/>
      <c r="E91" s="356"/>
      <c r="F91" s="358"/>
      <c r="G91" s="356"/>
      <c r="H91" s="356"/>
      <c r="I91" s="356"/>
      <c r="J91" s="356"/>
      <c r="K91" s="356"/>
      <c r="L91" s="356"/>
      <c r="M91" s="356"/>
      <c r="N91" s="356"/>
      <c r="O91" s="356"/>
      <c r="P91" s="356"/>
      <c r="Q91" s="356"/>
      <c r="R91" s="356"/>
      <c r="S91" s="356"/>
    </row>
    <row r="92" spans="1:19" x14ac:dyDescent="0.4">
      <c r="A92" s="228"/>
      <c r="B92" s="228"/>
      <c r="C92" s="228"/>
      <c r="D92" s="228"/>
      <c r="E92" s="228"/>
    </row>
    <row r="93" spans="1:19" x14ac:dyDescent="0.4">
      <c r="G93" s="227"/>
      <c r="H93" s="227"/>
      <c r="I93" s="227"/>
      <c r="J93" s="227"/>
    </row>
  </sheetData>
  <mergeCells count="136">
    <mergeCell ref="K90:L90"/>
    <mergeCell ref="H89:I89"/>
    <mergeCell ref="H90:I90"/>
    <mergeCell ref="K81:L81"/>
    <mergeCell ref="H76:I76"/>
    <mergeCell ref="H78:I78"/>
    <mergeCell ref="K89:L89"/>
    <mergeCell ref="H81:I81"/>
    <mergeCell ref="H77:I77"/>
    <mergeCell ref="H88:I88"/>
    <mergeCell ref="D6:G6"/>
    <mergeCell ref="H12:I12"/>
    <mergeCell ref="F9:F10"/>
    <mergeCell ref="E9:E10"/>
    <mergeCell ref="H9:I10"/>
    <mergeCell ref="D9:D10"/>
    <mergeCell ref="K10:L10"/>
    <mergeCell ref="H37:I37"/>
    <mergeCell ref="K88:L88"/>
    <mergeCell ref="H82:I82"/>
    <mergeCell ref="K82:L82"/>
    <mergeCell ref="K83:L83"/>
    <mergeCell ref="H85:I85"/>
    <mergeCell ref="K85:L85"/>
    <mergeCell ref="K87:L87"/>
    <mergeCell ref="H84:I84"/>
    <mergeCell ref="H70:I70"/>
    <mergeCell ref="H83:I83"/>
    <mergeCell ref="H86:I86"/>
    <mergeCell ref="K86:L86"/>
    <mergeCell ref="H87:I87"/>
    <mergeCell ref="K76:L76"/>
    <mergeCell ref="H71:I71"/>
    <mergeCell ref="K70:L70"/>
    <mergeCell ref="K79:L79"/>
    <mergeCell ref="K84:L84"/>
    <mergeCell ref="J9:K9"/>
    <mergeCell ref="H17:I17"/>
    <mergeCell ref="H16:I16"/>
    <mergeCell ref="K11:L11"/>
    <mergeCell ref="K12:L12"/>
    <mergeCell ref="K14:L14"/>
    <mergeCell ref="K13:L13"/>
    <mergeCell ref="H14:I14"/>
    <mergeCell ref="H11:I11"/>
    <mergeCell ref="K15:L15"/>
    <mergeCell ref="H67:I67"/>
    <mergeCell ref="H39:I39"/>
    <mergeCell ref="H43:I43"/>
    <mergeCell ref="H44:I44"/>
    <mergeCell ref="H57:I57"/>
    <mergeCell ref="K36:L36"/>
    <mergeCell ref="K42:L42"/>
    <mergeCell ref="K77:L77"/>
    <mergeCell ref="H68:I68"/>
    <mergeCell ref="K71:L71"/>
    <mergeCell ref="H79:I79"/>
    <mergeCell ref="K78:L78"/>
    <mergeCell ref="K69:L69"/>
    <mergeCell ref="K61:L61"/>
    <mergeCell ref="K55:L55"/>
    <mergeCell ref="K67:L67"/>
    <mergeCell ref="H62:I62"/>
    <mergeCell ref="K62:L62"/>
    <mergeCell ref="K63:L63"/>
    <mergeCell ref="H60:I60"/>
    <mergeCell ref="K60:L60"/>
    <mergeCell ref="K57:L57"/>
    <mergeCell ref="K56:L56"/>
    <mergeCell ref="K68:L68"/>
    <mergeCell ref="E65:E66"/>
    <mergeCell ref="H13:I13"/>
    <mergeCell ref="H28:I28"/>
    <mergeCell ref="H22:I22"/>
    <mergeCell ref="H38:I38"/>
    <mergeCell ref="H34:I34"/>
    <mergeCell ref="H35:I35"/>
    <mergeCell ref="H63:I63"/>
    <mergeCell ref="H58:I58"/>
    <mergeCell ref="H56:I56"/>
    <mergeCell ref="K17:L17"/>
    <mergeCell ref="K16:L16"/>
    <mergeCell ref="A9:A10"/>
    <mergeCell ref="H21:I21"/>
    <mergeCell ref="H26:I26"/>
    <mergeCell ref="H61:I61"/>
    <mergeCell ref="G9:G10"/>
    <mergeCell ref="H59:I59"/>
    <mergeCell ref="H55:I55"/>
    <mergeCell ref="H42:I42"/>
    <mergeCell ref="K37:L37"/>
    <mergeCell ref="K38:L38"/>
    <mergeCell ref="K43:L43"/>
    <mergeCell ref="K44:L44"/>
    <mergeCell ref="K41:L41"/>
    <mergeCell ref="K39:L39"/>
    <mergeCell ref="A7:B7"/>
    <mergeCell ref="A8:B8"/>
    <mergeCell ref="H27:I27"/>
    <mergeCell ref="H15:I15"/>
    <mergeCell ref="H18:I18"/>
    <mergeCell ref="C9:C10"/>
    <mergeCell ref="B9:B10"/>
    <mergeCell ref="H23:I23"/>
    <mergeCell ref="H24:I24"/>
    <mergeCell ref="H25:I25"/>
    <mergeCell ref="K18:L18"/>
    <mergeCell ref="K21:L21"/>
    <mergeCell ref="H32:I32"/>
    <mergeCell ref="H29:I29"/>
    <mergeCell ref="H30:I30"/>
    <mergeCell ref="K34:L34"/>
    <mergeCell ref="K30:L30"/>
    <mergeCell ref="K27:L27"/>
    <mergeCell ref="K29:L29"/>
    <mergeCell ref="K33:L33"/>
    <mergeCell ref="H36:I36"/>
    <mergeCell ref="H69:I69"/>
    <mergeCell ref="H40:I40"/>
    <mergeCell ref="H41:I41"/>
    <mergeCell ref="H54:I54"/>
    <mergeCell ref="K32:L32"/>
    <mergeCell ref="K31:L31"/>
    <mergeCell ref="H33:I33"/>
    <mergeCell ref="H31:I31"/>
    <mergeCell ref="K25:L25"/>
    <mergeCell ref="K59:L59"/>
    <mergeCell ref="K22:L22"/>
    <mergeCell ref="K26:L26"/>
    <mergeCell ref="K35:L35"/>
    <mergeCell ref="K40:L40"/>
    <mergeCell ref="K58:L58"/>
    <mergeCell ref="K54:L54"/>
    <mergeCell ref="K28:L28"/>
    <mergeCell ref="K23:L23"/>
    <mergeCell ref="K24:L24"/>
  </mergeCells>
  <phoneticPr fontId="2" type="noConversion"/>
  <pageMargins left="1.1811023622047245" right="0.39370078740157483" top="0.78740157480314965" bottom="0.39370078740157483" header="0.27559055118110237" footer="0.15748031496062992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додат.4</vt:lpstr>
      <vt:lpstr>додат.4!Область_друку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2025-11-27T09:00:34Z</cp:lastPrinted>
  <dcterms:created xsi:type="dcterms:W3CDTF">1996-10-08T23:32:33Z</dcterms:created>
  <dcterms:modified xsi:type="dcterms:W3CDTF">2025-11-30T08:31:58Z</dcterms:modified>
</cp:coreProperties>
</file>