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User\Downloads\002 Лютий\"/>
    </mc:Choice>
  </mc:AlternateContent>
  <bookViews>
    <workbookView xWindow="0" yWindow="0" windowWidth="23040" windowHeight="9072" tabRatio="655"/>
  </bookViews>
  <sheets>
    <sheet name="Лист5" sheetId="49" r:id="rId1"/>
    <sheet name="Лист1" sheetId="50" r:id="rId2"/>
  </sheets>
  <definedNames>
    <definedName name="В48">Лист5!#REF!</definedName>
    <definedName name="видаткибезцел">#REF!</definedName>
    <definedName name="власні1">#REF!</definedName>
    <definedName name="власні2">#REF!</definedName>
    <definedName name="житло1">#REF!</definedName>
    <definedName name="житло2">#REF!</definedName>
    <definedName name="Названия_для_печати_ИМ">#REF!</definedName>
    <definedName name="_xlnm.Print_Area" localSheetId="0">Лист5!$A$1:$N$154</definedName>
    <definedName name="Область_печати_ИМ">#REF!</definedName>
    <definedName name="охорона1">#REF!</definedName>
    <definedName name="охорона2">#REF!</definedName>
    <definedName name="охорона3">#REF!</definedName>
    <definedName name="спец">#REF!</definedName>
    <definedName name="спец2">#REF!</definedName>
    <definedName name="спец3">#REF!</definedName>
  </definedNames>
  <calcPr calcId="162913"/>
</workbook>
</file>

<file path=xl/calcChain.xml><?xml version="1.0" encoding="utf-8"?>
<calcChain xmlns="http://schemas.openxmlformats.org/spreadsheetml/2006/main">
  <c r="I138" i="49" l="1"/>
  <c r="F115" i="49"/>
  <c r="H56" i="49"/>
  <c r="K124" i="49"/>
  <c r="J115" i="49"/>
  <c r="I39" i="49"/>
  <c r="K39" i="49"/>
  <c r="J39" i="49"/>
  <c r="J36" i="49"/>
  <c r="G39" i="49"/>
  <c r="G36" i="49"/>
  <c r="K136" i="49"/>
  <c r="M136" i="49"/>
  <c r="K135" i="49"/>
  <c r="D135" i="49"/>
  <c r="C136" i="49"/>
  <c r="D136" i="49"/>
  <c r="C137" i="49"/>
  <c r="L133" i="49"/>
  <c r="K133" i="49"/>
  <c r="I133" i="49"/>
  <c r="M133" i="49"/>
  <c r="H133" i="49"/>
  <c r="G133" i="49"/>
  <c r="E133" i="49"/>
  <c r="D133" i="49"/>
  <c r="D124" i="49"/>
  <c r="F17" i="49"/>
  <c r="C17" i="49"/>
  <c r="J17" i="49"/>
  <c r="I136" i="49"/>
  <c r="I135" i="49"/>
  <c r="J137" i="49"/>
  <c r="N137" i="49"/>
  <c r="M137" i="49"/>
  <c r="F136" i="49"/>
  <c r="F137" i="49"/>
  <c r="G136" i="49"/>
  <c r="G135" i="49"/>
  <c r="F135" i="49"/>
  <c r="C37" i="49"/>
  <c r="C29" i="49"/>
  <c r="C28" i="49"/>
  <c r="C26" i="49"/>
  <c r="C25" i="49"/>
  <c r="F21" i="49"/>
  <c r="F22" i="49"/>
  <c r="F23" i="49"/>
  <c r="F20" i="49"/>
  <c r="I124" i="49"/>
  <c r="I123" i="49"/>
  <c r="G124" i="49"/>
  <c r="G123" i="49"/>
  <c r="F123" i="49"/>
  <c r="D138" i="49"/>
  <c r="C138" i="49"/>
  <c r="F129" i="49"/>
  <c r="C124" i="49"/>
  <c r="F118" i="49"/>
  <c r="J30" i="49"/>
  <c r="J31" i="49"/>
  <c r="J32" i="49"/>
  <c r="K27" i="49"/>
  <c r="J27" i="49"/>
  <c r="H27" i="49"/>
  <c r="G27" i="49"/>
  <c r="F27" i="49"/>
  <c r="N32" i="49"/>
  <c r="M32" i="49"/>
  <c r="F32" i="49"/>
  <c r="G33" i="49"/>
  <c r="G24" i="49"/>
  <c r="F24" i="49"/>
  <c r="G19" i="49"/>
  <c r="C21" i="49"/>
  <c r="C22" i="49"/>
  <c r="C23" i="49"/>
  <c r="C20" i="49"/>
  <c r="H19" i="49"/>
  <c r="F19" i="49"/>
  <c r="N51" i="49"/>
  <c r="M51" i="49"/>
  <c r="N50" i="49"/>
  <c r="M50" i="49"/>
  <c r="J50" i="49"/>
  <c r="F50" i="49"/>
  <c r="N49" i="49"/>
  <c r="M49" i="49"/>
  <c r="J49" i="49"/>
  <c r="F49" i="49"/>
  <c r="C49" i="49"/>
  <c r="N48" i="49"/>
  <c r="M48" i="49"/>
  <c r="J48" i="49"/>
  <c r="F48" i="49"/>
  <c r="C48" i="49"/>
  <c r="N45" i="49"/>
  <c r="M45" i="49"/>
  <c r="J45" i="49"/>
  <c r="F45" i="49"/>
  <c r="J43" i="49"/>
  <c r="F43" i="49"/>
  <c r="C43" i="49"/>
  <c r="L43" i="49"/>
  <c r="L36" i="49"/>
  <c r="K43" i="49"/>
  <c r="N43" i="49"/>
  <c r="I43" i="49"/>
  <c r="H43" i="49"/>
  <c r="H39" i="49"/>
  <c r="H36" i="49"/>
  <c r="G43" i="49"/>
  <c r="E43" i="49"/>
  <c r="E39" i="49"/>
  <c r="E36" i="49"/>
  <c r="D43" i="49"/>
  <c r="D39" i="49"/>
  <c r="D36" i="49"/>
  <c r="C36" i="49"/>
  <c r="N42" i="49"/>
  <c r="M42" i="49"/>
  <c r="J42" i="49"/>
  <c r="F42" i="49"/>
  <c r="C42" i="49"/>
  <c r="N41" i="49"/>
  <c r="M41" i="49"/>
  <c r="J41" i="49"/>
  <c r="F41" i="49"/>
  <c r="C41" i="49"/>
  <c r="N40" i="49"/>
  <c r="M40" i="49"/>
  <c r="C40" i="49"/>
  <c r="N38" i="49"/>
  <c r="M38" i="49"/>
  <c r="J38" i="49"/>
  <c r="N37" i="49"/>
  <c r="F37" i="49"/>
  <c r="N34" i="49"/>
  <c r="M34" i="49"/>
  <c r="J34" i="49"/>
  <c r="J33" i="49"/>
  <c r="F34" i="49"/>
  <c r="C34" i="49"/>
  <c r="L33" i="49"/>
  <c r="K33" i="49"/>
  <c r="M33" i="49"/>
  <c r="I33" i="49"/>
  <c r="H33" i="49"/>
  <c r="H35" i="49"/>
  <c r="E33" i="49"/>
  <c r="E35" i="49"/>
  <c r="D33" i="49"/>
  <c r="C33" i="49"/>
  <c r="N29" i="49"/>
  <c r="F29" i="49"/>
  <c r="F28" i="49"/>
  <c r="L27" i="49"/>
  <c r="L35" i="49"/>
  <c r="E27" i="49"/>
  <c r="D27" i="49"/>
  <c r="C27" i="49"/>
  <c r="F26" i="49"/>
  <c r="F25" i="49"/>
  <c r="L24" i="49"/>
  <c r="K24" i="49"/>
  <c r="K18" i="49"/>
  <c r="H24" i="49"/>
  <c r="E24" i="49"/>
  <c r="D24" i="49"/>
  <c r="M23" i="49"/>
  <c r="M21" i="49"/>
  <c r="L19" i="49"/>
  <c r="K19" i="49"/>
  <c r="E19" i="49"/>
  <c r="E18" i="49"/>
  <c r="E16" i="49"/>
  <c r="D19" i="49"/>
  <c r="C19" i="49"/>
  <c r="H18" i="49"/>
  <c r="H16" i="49"/>
  <c r="N17" i="49"/>
  <c r="M17" i="49"/>
  <c r="J98" i="49"/>
  <c r="F98" i="49"/>
  <c r="H63" i="49"/>
  <c r="F64" i="49"/>
  <c r="F63" i="49"/>
  <c r="F66" i="49"/>
  <c r="F68" i="49"/>
  <c r="K63" i="49"/>
  <c r="M63" i="49"/>
  <c r="I99" i="49"/>
  <c r="I96" i="49"/>
  <c r="I101" i="49"/>
  <c r="I106" i="49"/>
  <c r="I117" i="49"/>
  <c r="N117" i="49"/>
  <c r="I63" i="49"/>
  <c r="G63" i="49"/>
  <c r="C139" i="49"/>
  <c r="C66" i="49"/>
  <c r="H71" i="49"/>
  <c r="H73" i="49"/>
  <c r="H76" i="49"/>
  <c r="H85" i="49"/>
  <c r="H96" i="49"/>
  <c r="H69" i="49"/>
  <c r="H99" i="49"/>
  <c r="H101" i="49"/>
  <c r="H114" i="49"/>
  <c r="F114" i="49"/>
  <c r="H117" i="49"/>
  <c r="H107" i="49"/>
  <c r="F107" i="49"/>
  <c r="H126" i="49"/>
  <c r="H123" i="49"/>
  <c r="H128" i="49"/>
  <c r="G101" i="49"/>
  <c r="F101" i="49"/>
  <c r="N67" i="49"/>
  <c r="L107" i="49"/>
  <c r="J107" i="49"/>
  <c r="K101" i="49"/>
  <c r="N101" i="49"/>
  <c r="M56" i="49"/>
  <c r="N56" i="49"/>
  <c r="M57" i="49"/>
  <c r="N57" i="49"/>
  <c r="M65" i="49"/>
  <c r="N65" i="49"/>
  <c r="M66" i="49"/>
  <c r="N66" i="49"/>
  <c r="L128" i="49"/>
  <c r="D63" i="49"/>
  <c r="N68" i="49"/>
  <c r="M68" i="49"/>
  <c r="L63" i="49"/>
  <c r="J68" i="49"/>
  <c r="G128" i="49"/>
  <c r="H138" i="49"/>
  <c r="G138" i="49"/>
  <c r="F138" i="49"/>
  <c r="J138" i="49"/>
  <c r="J139" i="49"/>
  <c r="K128" i="49"/>
  <c r="M128" i="49"/>
  <c r="K119" i="49"/>
  <c r="J119" i="49"/>
  <c r="I119" i="49"/>
  <c r="N139" i="49"/>
  <c r="M139" i="49"/>
  <c r="L58" i="49"/>
  <c r="L59" i="49"/>
  <c r="J58" i="49"/>
  <c r="K58" i="49"/>
  <c r="I58" i="49"/>
  <c r="N58" i="49"/>
  <c r="D58" i="49"/>
  <c r="E58" i="49"/>
  <c r="C58" i="49"/>
  <c r="C57" i="49"/>
  <c r="F57" i="49"/>
  <c r="I128" i="49"/>
  <c r="F139" i="49"/>
  <c r="E128" i="49"/>
  <c r="D128" i="49"/>
  <c r="C132" i="49"/>
  <c r="C67" i="49"/>
  <c r="F134" i="49"/>
  <c r="C134" i="49"/>
  <c r="G99" i="49"/>
  <c r="F99" i="49"/>
  <c r="D73" i="49"/>
  <c r="C73" i="49"/>
  <c r="E73" i="49"/>
  <c r="J120" i="49"/>
  <c r="L135" i="49"/>
  <c r="N134" i="49"/>
  <c r="N132" i="49"/>
  <c r="M132" i="49"/>
  <c r="F132" i="49"/>
  <c r="J131" i="49"/>
  <c r="F131" i="49"/>
  <c r="N130" i="49"/>
  <c r="M130" i="49"/>
  <c r="J130" i="49"/>
  <c r="F130" i="49"/>
  <c r="C130" i="49"/>
  <c r="N129" i="49"/>
  <c r="M129" i="49"/>
  <c r="J129" i="49"/>
  <c r="C129" i="49"/>
  <c r="K117" i="49"/>
  <c r="K99" i="49"/>
  <c r="J99" i="49"/>
  <c r="K106" i="49"/>
  <c r="J71" i="49"/>
  <c r="J72" i="49"/>
  <c r="K73" i="49"/>
  <c r="M73" i="49"/>
  <c r="L73" i="49"/>
  <c r="K76" i="49"/>
  <c r="N76" i="49"/>
  <c r="L76" i="49"/>
  <c r="J88" i="49"/>
  <c r="J89" i="49"/>
  <c r="J91" i="49"/>
  <c r="J92" i="49"/>
  <c r="J93" i="49"/>
  <c r="J94" i="49"/>
  <c r="L96" i="49"/>
  <c r="J111" i="49"/>
  <c r="J113" i="49"/>
  <c r="J116" i="49"/>
  <c r="N75" i="49"/>
  <c r="M75" i="49"/>
  <c r="J75" i="49"/>
  <c r="F75" i="49"/>
  <c r="C75" i="49"/>
  <c r="N74" i="49"/>
  <c r="M74" i="49"/>
  <c r="J74" i="49"/>
  <c r="F74" i="49"/>
  <c r="C74" i="49"/>
  <c r="I73" i="49"/>
  <c r="G73" i="49"/>
  <c r="F73" i="49"/>
  <c r="N72" i="49"/>
  <c r="M72" i="49"/>
  <c r="F72" i="49"/>
  <c r="C72" i="49"/>
  <c r="N71" i="49"/>
  <c r="M71" i="49"/>
  <c r="L71" i="49"/>
  <c r="L85" i="49"/>
  <c r="E71" i="49"/>
  <c r="C71" i="49"/>
  <c r="N94" i="49"/>
  <c r="M94" i="49"/>
  <c r="F94" i="49"/>
  <c r="C94" i="49"/>
  <c r="N93" i="49"/>
  <c r="M93" i="49"/>
  <c r="F93" i="49"/>
  <c r="C93" i="49"/>
  <c r="N92" i="49"/>
  <c r="M92" i="49"/>
  <c r="F92" i="49"/>
  <c r="C92" i="49"/>
  <c r="N91" i="49"/>
  <c r="M91" i="49"/>
  <c r="F91" i="49"/>
  <c r="C91" i="49"/>
  <c r="N89" i="49"/>
  <c r="M89" i="49"/>
  <c r="F89" i="49"/>
  <c r="C89" i="49"/>
  <c r="N88" i="49"/>
  <c r="M88" i="49"/>
  <c r="F88" i="49"/>
  <c r="C88" i="49"/>
  <c r="K85" i="49"/>
  <c r="M85" i="49"/>
  <c r="I85" i="49"/>
  <c r="G85" i="49"/>
  <c r="F85" i="49"/>
  <c r="E85" i="49"/>
  <c r="D85" i="49"/>
  <c r="C85" i="49"/>
  <c r="N84" i="49"/>
  <c r="M84" i="49"/>
  <c r="J84" i="49"/>
  <c r="F84" i="49"/>
  <c r="C84" i="49"/>
  <c r="N83" i="49"/>
  <c r="M83" i="49"/>
  <c r="J83" i="49"/>
  <c r="F83" i="49"/>
  <c r="C83" i="49"/>
  <c r="N82" i="49"/>
  <c r="M82" i="49"/>
  <c r="J82" i="49"/>
  <c r="F82" i="49"/>
  <c r="C82" i="49"/>
  <c r="N81" i="49"/>
  <c r="M81" i="49"/>
  <c r="J81" i="49"/>
  <c r="F81" i="49"/>
  <c r="C81" i="49"/>
  <c r="N80" i="49"/>
  <c r="M80" i="49"/>
  <c r="J80" i="49"/>
  <c r="F80" i="49"/>
  <c r="C80" i="49"/>
  <c r="N79" i="49"/>
  <c r="M79" i="49"/>
  <c r="J79" i="49"/>
  <c r="F79" i="49"/>
  <c r="C79" i="49"/>
  <c r="N78" i="49"/>
  <c r="M78" i="49"/>
  <c r="J78" i="49"/>
  <c r="F78" i="49"/>
  <c r="C78" i="49"/>
  <c r="N77" i="49"/>
  <c r="M77" i="49"/>
  <c r="J77" i="49"/>
  <c r="F77" i="49"/>
  <c r="C77" i="49"/>
  <c r="I76" i="49"/>
  <c r="G76" i="49"/>
  <c r="E76" i="49"/>
  <c r="D76" i="49"/>
  <c r="C76" i="49"/>
  <c r="G58" i="49"/>
  <c r="F97" i="49"/>
  <c r="F116" i="49"/>
  <c r="F113" i="49"/>
  <c r="M118" i="49"/>
  <c r="F120" i="49"/>
  <c r="K114" i="49"/>
  <c r="M114" i="49"/>
  <c r="I114" i="49"/>
  <c r="L114" i="49"/>
  <c r="L69" i="49"/>
  <c r="J114" i="49"/>
  <c r="M110" i="49"/>
  <c r="N110" i="49"/>
  <c r="L110" i="49"/>
  <c r="J110" i="49"/>
  <c r="M107" i="49"/>
  <c r="J100" i="49"/>
  <c r="J64" i="49"/>
  <c r="C56" i="49"/>
  <c r="F56" i="49"/>
  <c r="J56" i="49"/>
  <c r="J57" i="49"/>
  <c r="E63" i="49"/>
  <c r="C63" i="49"/>
  <c r="C64" i="49"/>
  <c r="M64" i="49"/>
  <c r="N64" i="49"/>
  <c r="C65" i="49"/>
  <c r="F65" i="49"/>
  <c r="J65" i="49"/>
  <c r="F67" i="49"/>
  <c r="J67" i="49"/>
  <c r="M67" i="49"/>
  <c r="C70" i="49"/>
  <c r="F70" i="49"/>
  <c r="J70" i="49"/>
  <c r="M70" i="49"/>
  <c r="N70" i="49"/>
  <c r="E96" i="49"/>
  <c r="E69" i="49"/>
  <c r="E140" i="49"/>
  <c r="C97" i="49"/>
  <c r="M97" i="49"/>
  <c r="N97" i="49"/>
  <c r="D99" i="49"/>
  <c r="C99" i="49"/>
  <c r="C100" i="49"/>
  <c r="F100" i="49"/>
  <c r="M100" i="49"/>
  <c r="N100" i="49"/>
  <c r="D101" i="49"/>
  <c r="C101" i="49"/>
  <c r="C102" i="49"/>
  <c r="F102" i="49"/>
  <c r="J102" i="49"/>
  <c r="M102" i="49"/>
  <c r="N102" i="49"/>
  <c r="C103" i="49"/>
  <c r="F103" i="49"/>
  <c r="J103" i="49"/>
  <c r="M103" i="49"/>
  <c r="N103" i="49"/>
  <c r="D106" i="49"/>
  <c r="C106" i="49"/>
  <c r="G106" i="49"/>
  <c r="F106" i="49"/>
  <c r="N107" i="49"/>
  <c r="C110" i="49"/>
  <c r="F110" i="49"/>
  <c r="C111" i="49"/>
  <c r="F111" i="49"/>
  <c r="M111" i="49"/>
  <c r="N111" i="49"/>
  <c r="M112" i="49"/>
  <c r="N112" i="49"/>
  <c r="C113" i="49"/>
  <c r="M113" i="49"/>
  <c r="N113" i="49"/>
  <c r="M115" i="49"/>
  <c r="N115" i="49"/>
  <c r="C116" i="49"/>
  <c r="M116" i="49"/>
  <c r="N116" i="49"/>
  <c r="E117" i="49"/>
  <c r="C107" i="49"/>
  <c r="J118" i="49"/>
  <c r="D119" i="49"/>
  <c r="C119" i="49"/>
  <c r="E119" i="49"/>
  <c r="G119" i="49"/>
  <c r="F119" i="49"/>
  <c r="L119" i="49"/>
  <c r="C120" i="49"/>
  <c r="M120" i="49"/>
  <c r="N120" i="49"/>
  <c r="E124" i="49"/>
  <c r="E123" i="49"/>
  <c r="L124" i="49"/>
  <c r="J124" i="49"/>
  <c r="C125" i="49"/>
  <c r="F125" i="49"/>
  <c r="J125" i="49"/>
  <c r="M125" i="49"/>
  <c r="N125" i="49"/>
  <c r="D126" i="49"/>
  <c r="C126" i="49"/>
  <c r="E126" i="49"/>
  <c r="G126" i="49"/>
  <c r="F126" i="49"/>
  <c r="I126" i="49"/>
  <c r="K126" i="49"/>
  <c r="L126" i="49"/>
  <c r="J126" i="49"/>
  <c r="C127" i="49"/>
  <c r="F127" i="49"/>
  <c r="J127" i="49"/>
  <c r="M127" i="49"/>
  <c r="N127" i="49"/>
  <c r="N118" i="49"/>
  <c r="G117" i="49"/>
  <c r="F117" i="49"/>
  <c r="C118" i="49"/>
  <c r="C117" i="49"/>
  <c r="D117" i="49"/>
  <c r="M134" i="49"/>
  <c r="J134" i="49"/>
  <c r="J97" i="49"/>
  <c r="J132" i="49"/>
  <c r="N85" i="49"/>
  <c r="N138" i="49"/>
  <c r="M138" i="49"/>
  <c r="M117" i="49"/>
  <c r="L106" i="49"/>
  <c r="L101" i="49"/>
  <c r="J101" i="49"/>
  <c r="N21" i="49"/>
  <c r="N23" i="49"/>
  <c r="M37" i="49"/>
  <c r="F58" i="49"/>
  <c r="M76" i="49"/>
  <c r="M20" i="49"/>
  <c r="I19" i="49"/>
  <c r="N26" i="49"/>
  <c r="M26" i="49"/>
  <c r="N20" i="49"/>
  <c r="K123" i="49"/>
  <c r="F76" i="49"/>
  <c r="H135" i="49"/>
  <c r="M22" i="49"/>
  <c r="N22" i="49"/>
  <c r="I24" i="49"/>
  <c r="M25" i="49"/>
  <c r="N25" i="49"/>
  <c r="N119" i="49"/>
  <c r="J117" i="49"/>
  <c r="M29" i="49"/>
  <c r="D123" i="49"/>
  <c r="C123" i="49"/>
  <c r="N39" i="49"/>
  <c r="F71" i="49"/>
  <c r="D96" i="49"/>
  <c r="D69" i="49"/>
  <c r="D140" i="49"/>
  <c r="N126" i="49"/>
  <c r="M58" i="49"/>
  <c r="M28" i="49"/>
  <c r="N28" i="49"/>
  <c r="I27" i="49"/>
  <c r="N27" i="49"/>
  <c r="F124" i="49"/>
  <c r="M101" i="49"/>
  <c r="M126" i="49"/>
  <c r="J63" i="49"/>
  <c r="L18" i="49"/>
  <c r="L16" i="49"/>
  <c r="I36" i="49"/>
  <c r="G96" i="49"/>
  <c r="M43" i="49"/>
  <c r="J76" i="49"/>
  <c r="J24" i="49"/>
  <c r="N114" i="49"/>
  <c r="N73" i="49"/>
  <c r="J85" i="49"/>
  <c r="J73" i="49"/>
  <c r="C128" i="49"/>
  <c r="C24" i="49"/>
  <c r="G18" i="49"/>
  <c r="F18" i="49"/>
  <c r="C135" i="49"/>
  <c r="C96" i="49"/>
  <c r="C133" i="49"/>
  <c r="F33" i="49"/>
  <c r="N33" i="49"/>
  <c r="D18" i="49"/>
  <c r="D16" i="49"/>
  <c r="C18" i="49"/>
  <c r="C16" i="49"/>
  <c r="J133" i="49"/>
  <c r="M119" i="49"/>
  <c r="C69" i="49"/>
  <c r="N106" i="49"/>
  <c r="C140" i="49"/>
  <c r="M106" i="49"/>
  <c r="J106" i="49"/>
  <c r="L39" i="49"/>
  <c r="C39" i="49"/>
  <c r="L54" i="49"/>
  <c r="K36" i="49"/>
  <c r="M39" i="49"/>
  <c r="L53" i="49"/>
  <c r="E53" i="49"/>
  <c r="E54" i="49"/>
  <c r="E59" i="49"/>
  <c r="H54" i="49"/>
  <c r="H59" i="49"/>
  <c r="H53" i="49"/>
  <c r="D35" i="49"/>
  <c r="D53" i="49"/>
  <c r="C53" i="49"/>
  <c r="D54" i="49"/>
  <c r="C35" i="49"/>
  <c r="C54" i="49"/>
  <c r="C59" i="49"/>
  <c r="D59" i="49"/>
  <c r="J136" i="49"/>
  <c r="N136" i="49"/>
  <c r="J123" i="49"/>
  <c r="N133" i="49"/>
  <c r="F133" i="49"/>
  <c r="F128" i="49"/>
  <c r="N36" i="49"/>
  <c r="F39" i="49"/>
  <c r="F36" i="49"/>
  <c r="M36" i="49"/>
  <c r="M27" i="49"/>
  <c r="N24" i="49"/>
  <c r="G16" i="49"/>
  <c r="J19" i="49"/>
  <c r="N19" i="49"/>
  <c r="I18" i="49"/>
  <c r="M19" i="49"/>
  <c r="F16" i="49"/>
  <c r="G35" i="49"/>
  <c r="I16" i="49"/>
  <c r="G54" i="49"/>
  <c r="F35" i="49"/>
  <c r="G53" i="49"/>
  <c r="F53" i="49"/>
  <c r="I35" i="49"/>
  <c r="G59" i="49"/>
  <c r="F59" i="49"/>
  <c r="F54" i="49"/>
  <c r="I54" i="49"/>
  <c r="I53" i="49"/>
  <c r="I59" i="49"/>
  <c r="J135" i="49"/>
  <c r="M135" i="49"/>
  <c r="N135" i="49"/>
  <c r="L140" i="49"/>
  <c r="J128" i="49"/>
  <c r="N128" i="49"/>
  <c r="M123" i="49"/>
  <c r="N123" i="49"/>
  <c r="N124" i="49"/>
  <c r="M124" i="49"/>
  <c r="G69" i="49"/>
  <c r="G140" i="49"/>
  <c r="M99" i="49"/>
  <c r="N99" i="49"/>
  <c r="K96" i="49"/>
  <c r="K69" i="49"/>
  <c r="N96" i="49"/>
  <c r="F96" i="49"/>
  <c r="F69" i="49"/>
  <c r="I69" i="49"/>
  <c r="H140" i="49"/>
  <c r="F140" i="49"/>
  <c r="N63" i="49"/>
  <c r="K140" i="49"/>
  <c r="J140" i="49"/>
  <c r="N18" i="49"/>
  <c r="K16" i="49"/>
  <c r="J18" i="49"/>
  <c r="M18" i="49"/>
  <c r="M24" i="49"/>
  <c r="J96" i="49"/>
  <c r="J69" i="49"/>
  <c r="M96" i="49"/>
  <c r="M69" i="49"/>
  <c r="N69" i="49"/>
  <c r="I140" i="49"/>
  <c r="N140" i="49"/>
  <c r="M16" i="49"/>
  <c r="J16" i="49"/>
  <c r="N16" i="49"/>
  <c r="K35" i="49"/>
  <c r="M140" i="49"/>
  <c r="M35" i="49"/>
  <c r="N35" i="49"/>
  <c r="K54" i="49"/>
  <c r="K53" i="49"/>
  <c r="J35" i="49"/>
  <c r="N53" i="49"/>
  <c r="M53" i="49"/>
  <c r="J54" i="49"/>
  <c r="J53" i="49"/>
  <c r="K59" i="49"/>
  <c r="N54" i="49"/>
  <c r="M54" i="49"/>
  <c r="J59" i="49"/>
  <c r="M59" i="49"/>
  <c r="N59" i="49"/>
</calcChain>
</file>

<file path=xl/sharedStrings.xml><?xml version="1.0" encoding="utf-8"?>
<sst xmlns="http://schemas.openxmlformats.org/spreadsheetml/2006/main" count="200" uniqueCount="188">
  <si>
    <t>ВСЬОГО ДОХОДІВ</t>
  </si>
  <si>
    <t xml:space="preserve"> </t>
  </si>
  <si>
    <t>Житлово-комунальне господарство</t>
  </si>
  <si>
    <t>РАЗОМ ВИДАТКІВ</t>
  </si>
  <si>
    <t>у тому числі</t>
  </si>
  <si>
    <t xml:space="preserve">     у тому числі</t>
  </si>
  <si>
    <t>Загальний фонд</t>
  </si>
  <si>
    <t>Власні надходження бюджетних установ</t>
  </si>
  <si>
    <t>Державне управлiння</t>
  </si>
  <si>
    <t>Адміністративні штрафи та інші санкції</t>
  </si>
  <si>
    <t>РАЗОМ ПО ЗАГАЛЬНОМУ ФОНДУ ДОХОДІВ</t>
  </si>
  <si>
    <t>РАЗОМ ПО СПЕЦІАЛЬНОМУ ФОНДУ ДОХОДІВ</t>
  </si>
  <si>
    <t>Податкові надходження</t>
  </si>
  <si>
    <t>Неподаткові надходження</t>
  </si>
  <si>
    <t>Спеціальний фонд</t>
  </si>
  <si>
    <t>Культура і мистецтво</t>
  </si>
  <si>
    <t>загальний фонд</t>
  </si>
  <si>
    <t>Субвенція з державного бюджету місцевим бюджетам на надання пільг з послуг зв’язку та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та компенсацію за пільговий проїзд окремих категорій громадян</t>
  </si>
  <si>
    <t>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реабілітованих громадян, які стали інвалідами внаслідок репресій або є пенсіонерами</t>
  </si>
  <si>
    <t>спеціальний фонд</t>
  </si>
  <si>
    <t>Виконавець:</t>
  </si>
  <si>
    <t>Продовження додатка 1</t>
  </si>
  <si>
    <t>Субвенція з державного бюджету місцевим бюджетам на проведення виборів депутатів Верховної Ради АР Крим, місцевих рад та сільских, селишних, міських голів</t>
  </si>
  <si>
    <t>Д О Х О Д И</t>
  </si>
  <si>
    <t>Освіта, у тому числі:</t>
  </si>
  <si>
    <t>Код</t>
  </si>
  <si>
    <t xml:space="preserve">Соцiальний захист та соціальне забезпечення </t>
  </si>
  <si>
    <t>Надання допомоги у зв'язку з вагітністю і пологами</t>
  </si>
  <si>
    <t>Надання допомоги при народженні дитини</t>
  </si>
  <si>
    <t>Надання допомоги на дітей одиноким матерям</t>
  </si>
  <si>
    <t xml:space="preserve">Надання тимчасової державної допомоги дітям </t>
  </si>
  <si>
    <t>3104</t>
  </si>
  <si>
    <t>Фізична культура і спорт</t>
  </si>
  <si>
    <t>3100</t>
  </si>
  <si>
    <t>3110</t>
  </si>
  <si>
    <t xml:space="preserve">Заклади і заходи з питань дітей та їх соціального захисту </t>
  </si>
  <si>
    <t>Заходи державної політики з питань дітей та їх соціального захисту</t>
  </si>
  <si>
    <t>3112</t>
  </si>
  <si>
    <t>Здійснення соціальної роботи з вразливими категоріями населення</t>
  </si>
  <si>
    <t>Заходи державної політики із забезпечення рівних прав та можливостей жінок та чоловіків</t>
  </si>
  <si>
    <t>Заходи державної політики  з питань сім"ї</t>
  </si>
  <si>
    <t>3130</t>
  </si>
  <si>
    <t>Реалізація державної політики у молодіжній сфері</t>
  </si>
  <si>
    <t>Здійснення заходів та реалізація проектів на виконання Державної цільової соціальної програми "Молодь України"</t>
  </si>
  <si>
    <t>4000</t>
  </si>
  <si>
    <t>Інші заходи з розвитку фізичної культури і спорту</t>
  </si>
  <si>
    <t>5000</t>
  </si>
  <si>
    <t>5060</t>
  </si>
  <si>
    <t>5061</t>
  </si>
  <si>
    <t>6000</t>
  </si>
  <si>
    <t>0100</t>
  </si>
  <si>
    <t>Розвиток дитячо-юнацького та резервного спорту</t>
  </si>
  <si>
    <t>5030</t>
  </si>
  <si>
    <t>5031</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</si>
  <si>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</si>
  <si>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</si>
  <si>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0160</t>
  </si>
  <si>
    <t xml:space="preserve">Надання допомоги при усиновленні дитини </t>
  </si>
  <si>
    <t>Надання державної соціальної допомоги малозабезпеченим сім"ям</t>
  </si>
  <si>
    <t xml:space="preserve">Надання державної соціальної допомоги особам з інвалідністю з дитинства та дітям з інвалідністю
та дітям-інвалідам </t>
  </si>
  <si>
    <t>3083</t>
  </si>
  <si>
    <t xml:space="preserve">Надання допомоги по догляду за особами з інвалідністю І чи ІІ групи внаслідок психічного розладу
</t>
  </si>
  <si>
    <t>3084</t>
  </si>
  <si>
    <t>Надання тимчасової  соціальної допомоги непрацюючій особі, яка досягла загального пенсійного віку, але не набула права на пенсійну виплату</t>
  </si>
  <si>
    <t>3085</t>
  </si>
  <si>
    <t>Надання щомісячної компенсаційної виплати непрацюючій працездатній особі, яка доглядає за особою з інвалідністю І групи, а також за особою, яка досягла 80-річного віку</t>
  </si>
  <si>
    <t>Надання соціальних та реабілітаційних послуг громадянам похилого віку, особам з інвалідністю, дітям з інвалідністю в установах соціального захисту</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</si>
  <si>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</si>
  <si>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3120</t>
  </si>
  <si>
    <t>3122</t>
  </si>
  <si>
    <t>3123</t>
  </si>
  <si>
    <t>3131</t>
  </si>
  <si>
    <t>3160</t>
  </si>
  <si>
    <t>3210</t>
  </si>
  <si>
    <t>Організація та проведення громадських робіт</t>
  </si>
  <si>
    <t>4082</t>
  </si>
  <si>
    <t xml:space="preserve">Інші заходи в галузі культури і мистецтва </t>
  </si>
  <si>
    <t>6030</t>
  </si>
  <si>
    <t>Організація благоустрою населених пунктів</t>
  </si>
  <si>
    <t>Підвищення кваліфікації депутатів місцевих рад та посадових осіб місцевого самоврядування</t>
  </si>
  <si>
    <t>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зарахунок відповідної субвенції з державного бюджету</t>
  </si>
  <si>
    <t>3230</t>
  </si>
  <si>
    <t>3240</t>
  </si>
  <si>
    <t xml:space="preserve">Інші заклади  і заходи </t>
  </si>
  <si>
    <t>3242</t>
  </si>
  <si>
    <t>Інші заходи у сфері соціального захисту і соціального забезпечення</t>
  </si>
  <si>
    <t>Додаток підготовлено фінансовим відділом виконкому районної у місті ради</t>
  </si>
  <si>
    <t>Начальник фінансового відділу</t>
  </si>
  <si>
    <t>В.Костіна</t>
  </si>
  <si>
    <t>Слесаренко Наталя Іванівна</t>
  </si>
  <si>
    <t>Інші дотації з місцевого бюджету</t>
  </si>
  <si>
    <t>Субвенції з місцевих бюджетів іншим місцевим бюджетам, в тому числі:</t>
  </si>
  <si>
    <t>тис.грн.</t>
  </si>
  <si>
    <t xml:space="preserve">Надання допомоги на дітей, над якими встановлено опіку чи піклування </t>
  </si>
  <si>
    <t>3140</t>
  </si>
  <si>
    <t>Оздоровлення та відпочинок дітей (крім заходів з оздоровлення дітей, що здійснюються за рахунок коштів на оздоровлення громадян,які пострадали внаслідок Чорнобильської катастрофи)</t>
  </si>
  <si>
    <t>3220</t>
  </si>
  <si>
    <t>Грошова компенсація за належні для отримання жилі приміщення для окремих категорій населення відповідно до законодавства</t>
  </si>
  <si>
    <t>6090</t>
  </si>
  <si>
    <t>Субвенція з місцевого бюджету на виплату грошової компенсації за належні для отримання жилі приміщення для сімей загиблих осіб, визначених абзацами 5-8 пункту 1статті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держаного бюджету</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</si>
  <si>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</si>
  <si>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Надання пільг та субсидій населенню на придбання твердого та рідкого пічного побутового палива і скрапленого газу</t>
  </si>
  <si>
    <t>Надання субсидій населенню для відшкодування витрат на оплату житлово-комунальних послуг</t>
  </si>
  <si>
    <t>Надання субсидій населенню для відшкодування витрат на придбання твердого та рідкого пічного побутового палива і скрапленого газу</t>
  </si>
  <si>
    <t>Надання допомоги сім'ям з дітьми, малозабезпеченим сім'ям, інвалідам з дитинства, дітям - інвалідам та тимчасової допомоги дітям</t>
  </si>
  <si>
    <t>В И Д А Т К И</t>
  </si>
  <si>
    <t>Податок на майно, в тому числі:</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</si>
  <si>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особі, яка доглядає за особою І групи, а також за особою, яка досягла 80-річного віку</t>
  </si>
  <si>
    <t>Податок на нерухоме майно, відмінне від земельної ділянки, сплачений юридичними особами, які є власниками об'єктів житлової нерухомості</t>
  </si>
  <si>
    <t>Податок на нерухоме майно, відмінне від земельної ділянки, сплачений фізичними особами, які є власниками об'єктів житлової нерухомості</t>
  </si>
  <si>
    <t>Податок на нерухоме майно, відмінне від земельної ділянки, сплачений фізичними особами, які є власниками об'єктів нежитлової нерухомості</t>
  </si>
  <si>
    <t>Податок на нерухоме майно, відмінне від земельної ділянки, сплачений юридичними особами, які є власниками об'єктів нежитлової нерухомості</t>
  </si>
  <si>
    <t xml:space="preserve">Субвенція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I групи, а також за особою, яка досягла 80-річного віку за рахунок відповідної субвенції з державного бюджету </t>
  </si>
  <si>
    <t>Субвенція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за рахунок відповідної субвенції з державного бюджету</t>
  </si>
  <si>
    <t>6086</t>
  </si>
  <si>
    <t>Інша діяльність щодо забезпечення житлом громадян</t>
  </si>
  <si>
    <r>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t>
    </r>
    <r>
      <rPr>
        <b/>
        <sz val="26"/>
        <rFont val="Calibri"/>
        <family val="2"/>
        <charset val="204"/>
      </rPr>
      <t>'</t>
    </r>
    <r>
      <rPr>
        <b/>
        <sz val="26"/>
        <rFont val="Times New Roman"/>
        <family val="1"/>
        <charset val="204"/>
      </rPr>
      <t>я</t>
    </r>
    <r>
      <rPr>
        <b/>
        <sz val="26"/>
        <rFont val="Calibri"/>
        <family val="2"/>
        <charset val="204"/>
      </rPr>
      <t>҆</t>
    </r>
    <r>
      <rPr>
        <b/>
        <sz val="26"/>
        <rFont val="Times New Roman"/>
        <family val="1"/>
        <charset val="204"/>
      </rPr>
      <t>х,грошового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дитиною"за оплату послуг із здійснення патронату над дитиною та виплата соціальної допомоги на утримання дитини в сім"ї патронатного вихователя</t>
    </r>
  </si>
  <si>
    <t xml:space="preserve">Надання пільг на оплату житлово-комунальних послуг окремим категоріям громадян відповідно до законодавства
</t>
  </si>
  <si>
    <t>3087</t>
  </si>
  <si>
    <r>
      <t>Надання допомоги на дітей, які  виховуються у багатодітних сім</t>
    </r>
    <r>
      <rPr>
        <sz val="26"/>
        <rFont val="Arial Cyr"/>
        <charset val="204"/>
      </rPr>
      <t>′</t>
    </r>
    <r>
      <rPr>
        <sz val="26"/>
        <rFont val="Times New Roman"/>
        <family val="1"/>
        <charset val="204"/>
      </rPr>
      <t>ях</t>
    </r>
  </si>
  <si>
    <t>Згідно з оригіналом                                                                                                                               Завідувач  загального відділу</t>
  </si>
  <si>
    <t>Олена Міщук</t>
  </si>
  <si>
    <t>Відшкодування послуги з догляду за дитиною до трьох років "муніципальна няня"</t>
  </si>
  <si>
    <t xml:space="preserve">Надання державної соціальної допомоги особам,які не мають права на пенсію, та особам з інвалідністю, державної соціальної допомоги на догляд
 </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</si>
  <si>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</si>
  <si>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дітей, позбавлених батьківського піклування, осіб з їх числа</t>
  </si>
  <si>
    <t>Продовження додатка</t>
  </si>
  <si>
    <t>3</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</si>
  <si>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</si>
  <si>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7520</t>
  </si>
  <si>
    <t>Реалізація Національної програми інформатизації</t>
  </si>
  <si>
    <t>8700</t>
  </si>
  <si>
    <t>Резервний фонд</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</si>
  <si>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t>
  </si>
  <si>
    <t>Доходи від операцій з капіталом</t>
  </si>
  <si>
    <t>Усього доходів власних та закріплених</t>
  </si>
  <si>
    <t>Офіційні трансферти</t>
  </si>
  <si>
    <t>Інша діяльність у сфері житлово-комунального господарства</t>
  </si>
  <si>
    <t>Надання  соціальних гарантій фізичним особам, які надають соціальні послуги  громадянам похилого віку, особам з інвалідністю хворим, які не здатні до самообслуговування і потребують сторонньої допомоги</t>
  </si>
  <si>
    <t>8000</t>
  </si>
  <si>
    <t>Інша діяльність</t>
  </si>
  <si>
    <t>Будівництво інших об"єктів комунальної власності</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</si>
  <si>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</si>
  <si>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Начальник  відділу</t>
  </si>
  <si>
    <t>Валентина Костіна</t>
  </si>
  <si>
    <t>0191</t>
  </si>
  <si>
    <t>Проведення місцевих виборів</t>
  </si>
  <si>
    <t>Оксана Лісаневич</t>
  </si>
  <si>
    <t xml:space="preserve">Інші надходження </t>
  </si>
  <si>
    <t>0170</t>
  </si>
  <si>
    <t>норма</t>
  </si>
  <si>
    <t>8710</t>
  </si>
  <si>
    <t>Резервний фонд місцевого бюджету</t>
  </si>
  <si>
    <t>голови районної у місті ради з питань діяльності виконавчих органів ради</t>
  </si>
  <si>
    <t>перевірено</t>
  </si>
  <si>
    <t>7330</t>
  </si>
  <si>
    <t>Єдиний податок</t>
  </si>
  <si>
    <t>Керівництво і управління у відповідній сфері у містах (місті Києві), селищах, селах, територіальних громадах</t>
  </si>
  <si>
    <t xml:space="preserve">Єдиний податок з юридичних осіб </t>
  </si>
  <si>
    <t xml:space="preserve">Єдиний податок з фізичних осіб </t>
  </si>
  <si>
    <t>Інші субвенції з місцевого бюджету</t>
  </si>
  <si>
    <r>
      <rPr>
        <b/>
        <i/>
        <sz val="23"/>
        <rFont val="Times New Roman"/>
        <family val="1"/>
        <charset val="204"/>
      </rPr>
      <t xml:space="preserve"> Інші субвенції з місцевого бюджету</t>
    </r>
    <r>
      <rPr>
        <sz val="23"/>
        <rFont val="Times New Roman"/>
        <family val="1"/>
        <charset val="204"/>
      </rPr>
      <t>, у тому числі: на фінансування проєктів-переможців конкурсу місцевого розвитку "Громадський бюджет" у 2022 році</t>
    </r>
  </si>
  <si>
    <t xml:space="preserve">    Показники бюджету Тернівського району у місті Кривий Ріг </t>
  </si>
  <si>
    <t>спеціаль-ний фонд</t>
  </si>
  <si>
    <t>8100</t>
  </si>
  <si>
    <t>Захист населення і територій від надзвичайних ситуацій</t>
  </si>
  <si>
    <t>8110</t>
  </si>
  <si>
    <t>Заходи із запобігання та ліквідації надзвичайних ситуацій та наслідків стихійного лиха</t>
  </si>
  <si>
    <t>Місцеві податки та сбори, що сплачуються ( перераховуються) згідно з Податковим кодексом України</t>
  </si>
  <si>
    <t>Кошти від реалізації безхазяйного майна, знахідок, спадкового майна, майна, одержаного територіальною громадою в порядку спадкування чи дарування, а також валютні цінності і грошові кошти, власники яких невідомі</t>
  </si>
  <si>
    <t>Затверджений план                  на 2025 рік</t>
  </si>
  <si>
    <t>Уточнений план на 2025 рік</t>
  </si>
  <si>
    <t>7000</t>
  </si>
  <si>
    <t>Економічна діяльність</t>
  </si>
  <si>
    <t>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</si>
  <si>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</si>
  <si>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3225</t>
  </si>
  <si>
    <t xml:space="preserve">Штрафні санкції, що застосовуються відповідно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t>
  </si>
  <si>
    <t>Уточнений план по загальному фонду на          2025 рік</t>
  </si>
  <si>
    <t>Виконано за  2025 рік (каса)</t>
  </si>
  <si>
    <t>Відсоток виконання уточненого плану по загальному фонду  за        2025 рік</t>
  </si>
  <si>
    <t>Відхилення від уточненого плану по загальному фонду  за         2025 рік</t>
  </si>
  <si>
    <t>ЗВІТ</t>
  </si>
  <si>
    <r>
      <t xml:space="preserve">                              </t>
    </r>
    <r>
      <rPr>
        <i/>
        <sz val="24"/>
        <color indexed="8"/>
        <rFont val="Times New Roman"/>
        <family val="1"/>
        <charset val="204"/>
      </rPr>
      <t>Продовження додатка</t>
    </r>
  </si>
  <si>
    <t>щодо виконання бюджету Тернівського району у місті Кривий Ріг  за  2025 рік</t>
  </si>
  <si>
    <t>ЗАТВЕРДЖЕНО</t>
  </si>
  <si>
    <t>18.02.2026 № 78</t>
  </si>
  <si>
    <t>Рішення виконкому районної у місті ради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</si>
</sst>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quot;р.&quot;_-;\-* #,##0.00&quot;р.&quot;_-;_-* &quot;-&quot;??&quot;р.&quot;_-;_-@_-"/>
    <numFmt numFmtId="165" formatCode="0.0"/>
    <numFmt numFmtId="166" formatCode="#,##0.0"/>
  </numFmts>
  <fonts count="97" x14ac:knownFonts="1">
    <font>
      <sz val="12"/>
      <name val="Courier"/>
      <charset val="204"/>
    </font>
    <font>
      <sz val="10"/>
      <name val="Arial Cyr"/>
      <charset val="204"/>
    </font>
    <font>
      <sz val="10"/>
      <name val="Arial Cyr"/>
      <charset val="204"/>
    </font>
    <font>
      <sz val="10"/>
      <name val="Arial Cyr"/>
      <family val="2"/>
      <charset val="204"/>
    </font>
    <font>
      <b/>
      <sz val="10"/>
      <name val="Arial Cyr"/>
      <family val="2"/>
      <charset val="204"/>
    </font>
    <font>
      <sz val="8"/>
      <name val="Arial Cyr"/>
      <family val="2"/>
      <charset val="204"/>
    </font>
    <font>
      <sz val="8"/>
      <name val="Courier"/>
      <family val="1"/>
      <charset val="204"/>
    </font>
    <font>
      <b/>
      <sz val="12"/>
      <name val="Times New Roman"/>
      <family val="1"/>
      <charset val="204"/>
    </font>
    <font>
      <b/>
      <sz val="18"/>
      <name val="Times New Roman"/>
      <family val="1"/>
      <charset val="204"/>
    </font>
    <font>
      <sz val="12"/>
      <name val="Courier"/>
      <family val="1"/>
      <charset val="204"/>
    </font>
    <font>
      <b/>
      <sz val="12"/>
      <name val="Courier"/>
      <family val="1"/>
      <charset val="204"/>
    </font>
    <font>
      <b/>
      <sz val="20"/>
      <name val="Times New Roman"/>
      <family val="1"/>
      <charset val="204"/>
    </font>
    <font>
      <sz val="36"/>
      <name val="Times New Roman"/>
      <family val="1"/>
      <charset val="204"/>
    </font>
    <font>
      <sz val="36"/>
      <name val="Courier"/>
      <family val="1"/>
      <charset val="204"/>
    </font>
    <font>
      <sz val="12"/>
      <name val="Times New Roman"/>
      <family val="1"/>
      <charset val="204"/>
    </font>
    <font>
      <sz val="26"/>
      <name val="Times New Roman"/>
      <family val="1"/>
      <charset val="204"/>
    </font>
    <font>
      <sz val="20"/>
      <name val="Times New Roman"/>
      <family val="1"/>
      <charset val="204"/>
    </font>
    <font>
      <sz val="10"/>
      <name val="Arial"/>
      <family val="2"/>
      <charset val="204"/>
    </font>
    <font>
      <sz val="16"/>
      <name val="Times New Roman"/>
      <family val="1"/>
      <charset val="204"/>
    </font>
    <font>
      <sz val="16"/>
      <name val="Arial"/>
      <family val="2"/>
      <charset val="204"/>
    </font>
    <font>
      <b/>
      <sz val="16"/>
      <name val="Times New Roman"/>
      <family val="1"/>
      <charset val="204"/>
    </font>
    <font>
      <b/>
      <sz val="16"/>
      <name val="Courier"/>
      <family val="1"/>
      <charset val="204"/>
    </font>
    <font>
      <sz val="16"/>
      <name val="Courier"/>
      <family val="1"/>
      <charset val="204"/>
    </font>
    <font>
      <b/>
      <sz val="26"/>
      <name val="Times New Roman"/>
      <family val="1"/>
      <charset val="204"/>
    </font>
    <font>
      <sz val="25"/>
      <name val="Times New Roman"/>
      <family val="1"/>
      <charset val="204"/>
    </font>
    <font>
      <b/>
      <sz val="25"/>
      <name val="Times New Roman"/>
      <family val="1"/>
      <charset val="204"/>
    </font>
    <font>
      <sz val="12"/>
      <name val="Courier"/>
      <family val="1"/>
      <charset val="204"/>
    </font>
    <font>
      <sz val="30"/>
      <name val="Courier"/>
      <family val="1"/>
      <charset val="204"/>
    </font>
    <font>
      <sz val="30"/>
      <name val="Times New Roman"/>
      <family val="1"/>
      <charset val="204"/>
    </font>
    <font>
      <b/>
      <i/>
      <sz val="25"/>
      <name val="Times New Roman"/>
      <family val="1"/>
      <charset val="204"/>
    </font>
    <font>
      <sz val="23"/>
      <name val="Times New Roman"/>
      <family val="1"/>
      <charset val="204"/>
    </font>
    <font>
      <b/>
      <i/>
      <sz val="20"/>
      <name val="Times New Roman"/>
      <family val="1"/>
      <charset val="204"/>
    </font>
    <font>
      <b/>
      <i/>
      <sz val="12"/>
      <name val="Courier"/>
      <family val="1"/>
      <charset val="204"/>
    </font>
    <font>
      <sz val="22"/>
      <name val="Times New Roman"/>
      <family val="1"/>
      <charset val="204"/>
    </font>
    <font>
      <sz val="17"/>
      <name val="Courier"/>
      <family val="1"/>
      <charset val="204"/>
    </font>
    <font>
      <b/>
      <sz val="17"/>
      <name val="Times New Roman"/>
      <family val="1"/>
      <charset val="204"/>
    </font>
    <font>
      <sz val="25"/>
      <name val="Courier"/>
      <family val="1"/>
      <charset val="204"/>
    </font>
    <font>
      <b/>
      <sz val="22"/>
      <name val="Times New Roman"/>
      <family val="1"/>
      <charset val="204"/>
    </font>
    <font>
      <b/>
      <sz val="26"/>
      <name val="Calibri"/>
      <family val="2"/>
      <charset val="204"/>
    </font>
    <font>
      <b/>
      <sz val="24"/>
      <name val="Times New Roman"/>
      <family val="1"/>
      <charset val="204"/>
    </font>
    <font>
      <sz val="12"/>
      <color indexed="10"/>
      <name val="Courier"/>
      <family val="1"/>
      <charset val="204"/>
    </font>
    <font>
      <sz val="26"/>
      <name val="Arial Cyr"/>
      <charset val="204"/>
    </font>
    <font>
      <sz val="25"/>
      <color indexed="9"/>
      <name val="Times New Roman"/>
      <family val="1"/>
      <charset val="204"/>
    </font>
    <font>
      <sz val="24"/>
      <color indexed="9"/>
      <name val="Times New Roman"/>
      <family val="1"/>
      <charset val="204"/>
    </font>
    <font>
      <b/>
      <sz val="25"/>
      <color indexed="8"/>
      <name val="Times New Roman"/>
      <family val="1"/>
      <charset val="204"/>
    </font>
    <font>
      <b/>
      <sz val="23"/>
      <name val="Times New Roman"/>
      <family val="1"/>
      <charset val="204"/>
    </font>
    <font>
      <b/>
      <i/>
      <sz val="23"/>
      <name val="Times New Roman"/>
      <family val="1"/>
      <charset val="204"/>
    </font>
    <font>
      <sz val="12"/>
      <color indexed="10"/>
      <name val="Times New Roman"/>
      <family val="1"/>
      <charset val="204"/>
    </font>
    <font>
      <b/>
      <i/>
      <sz val="22"/>
      <name val="Times New Roman"/>
      <family val="1"/>
      <charset val="204"/>
    </font>
    <font>
      <sz val="20"/>
      <color indexed="8"/>
      <name val="Times New Roman"/>
      <family val="1"/>
      <charset val="204"/>
    </font>
    <font>
      <b/>
      <sz val="20"/>
      <color indexed="8"/>
      <name val="Times New Roman"/>
      <family val="1"/>
      <charset val="204"/>
    </font>
    <font>
      <b/>
      <sz val="18"/>
      <color indexed="9"/>
      <name val="Times New Roman"/>
      <family val="1"/>
      <charset val="204"/>
    </font>
    <font>
      <b/>
      <sz val="26"/>
      <color indexed="9"/>
      <name val="Times New Roman"/>
      <family val="1"/>
      <charset val="204"/>
    </font>
    <font>
      <b/>
      <i/>
      <sz val="26"/>
      <color indexed="9"/>
      <name val="Times New Roman"/>
      <family val="1"/>
      <charset val="204"/>
    </font>
    <font>
      <b/>
      <sz val="12"/>
      <color indexed="9"/>
      <name val="Courier"/>
      <family val="1"/>
      <charset val="204"/>
    </font>
    <font>
      <b/>
      <i/>
      <sz val="14"/>
      <name val="Times New Roman"/>
      <family val="1"/>
      <charset val="204"/>
    </font>
    <font>
      <b/>
      <sz val="22"/>
      <name val="Courier"/>
      <family val="1"/>
      <charset val="204"/>
    </font>
    <font>
      <sz val="20"/>
      <color indexed="8"/>
      <name val="Times New Roman"/>
      <family val="1"/>
      <charset val="204"/>
    </font>
    <font>
      <b/>
      <sz val="20"/>
      <color indexed="9"/>
      <name val="Times New Roman"/>
      <family val="1"/>
      <charset val="204"/>
    </font>
    <font>
      <sz val="20"/>
      <color indexed="10"/>
      <name val="Times New Roman"/>
      <family val="1"/>
      <charset val="204"/>
    </font>
    <font>
      <b/>
      <sz val="20"/>
      <color indexed="10"/>
      <name val="Times New Roman"/>
      <family val="1"/>
      <charset val="204"/>
    </font>
    <font>
      <sz val="12"/>
      <color indexed="8"/>
      <name val="Courier"/>
      <family val="1"/>
      <charset val="204"/>
    </font>
    <font>
      <b/>
      <sz val="26"/>
      <color indexed="8"/>
      <name val="Times New Roman"/>
      <family val="1"/>
      <charset val="204"/>
    </font>
    <font>
      <b/>
      <sz val="16"/>
      <color indexed="8"/>
      <name val="Times New Roman"/>
      <family val="1"/>
      <charset val="204"/>
    </font>
    <font>
      <sz val="26"/>
      <color indexed="8"/>
      <name val="Times New Roman"/>
      <family val="1"/>
      <charset val="204"/>
    </font>
    <font>
      <b/>
      <sz val="22"/>
      <color indexed="9"/>
      <name val="Times New Roman"/>
      <family val="1"/>
      <charset val="204"/>
    </font>
    <font>
      <b/>
      <i/>
      <sz val="22"/>
      <color indexed="9"/>
      <name val="Times New Roman"/>
      <family val="1"/>
      <charset val="204"/>
    </font>
    <font>
      <b/>
      <sz val="22"/>
      <color indexed="9"/>
      <name val="Courier"/>
      <family val="1"/>
      <charset val="204"/>
    </font>
    <font>
      <b/>
      <sz val="24"/>
      <color indexed="9"/>
      <name val="Courier"/>
      <family val="1"/>
      <charset val="204"/>
    </font>
    <font>
      <b/>
      <sz val="24"/>
      <color indexed="9"/>
      <name val="Times New Roman"/>
      <family val="1"/>
      <charset val="204"/>
    </font>
    <font>
      <sz val="25"/>
      <color indexed="8"/>
      <name val="Times New Roman"/>
      <family val="1"/>
      <charset val="204"/>
    </font>
    <font>
      <sz val="23"/>
      <color indexed="8"/>
      <name val="Times New Roman"/>
      <family val="1"/>
      <charset val="204"/>
    </font>
    <font>
      <sz val="17.5"/>
      <name val="Times New Roman"/>
      <family val="1"/>
      <charset val="204"/>
    </font>
    <font>
      <sz val="21"/>
      <name val="Times New Roman"/>
      <family val="1"/>
      <charset val="204"/>
    </font>
    <font>
      <sz val="18"/>
      <name val="Times New Roman"/>
      <family val="1"/>
      <charset val="204"/>
    </font>
    <font>
      <i/>
      <sz val="24"/>
      <color indexed="8"/>
      <name val="Times New Roman"/>
      <family val="1"/>
      <charset val="204"/>
    </font>
    <font>
      <sz val="24"/>
      <name val="Times New Roman"/>
      <family val="1"/>
      <charset val="204"/>
    </font>
    <font>
      <b/>
      <i/>
      <sz val="25"/>
      <color indexed="8"/>
      <name val="Times New Roman"/>
      <family val="1"/>
      <charset val="204"/>
    </font>
    <font>
      <sz val="10"/>
      <color theme="1"/>
      <name val="Calibri"/>
      <family val="2"/>
      <charset val="204"/>
      <scheme val="minor"/>
    </font>
    <font>
      <b/>
      <sz val="22"/>
      <color theme="0"/>
      <name val="Times New Roman"/>
      <family val="1"/>
      <charset val="204"/>
    </font>
    <font>
      <b/>
      <sz val="24"/>
      <color theme="1"/>
      <name val="Courier"/>
      <family val="1"/>
      <charset val="204"/>
    </font>
    <font>
      <b/>
      <sz val="24"/>
      <color theme="1"/>
      <name val="Times New Roman"/>
      <family val="1"/>
      <charset val="204"/>
    </font>
    <font>
      <sz val="20"/>
      <color theme="1"/>
      <name val="Times New Roman"/>
      <family val="1"/>
      <charset val="204"/>
    </font>
    <font>
      <b/>
      <sz val="20"/>
      <color theme="0"/>
      <name val="Times New Roman"/>
      <family val="1"/>
      <charset val="204"/>
    </font>
    <font>
      <b/>
      <i/>
      <sz val="22"/>
      <color theme="1"/>
      <name val="Times New Roman"/>
      <family val="1"/>
      <charset val="204"/>
    </font>
    <font>
      <b/>
      <sz val="20"/>
      <color theme="1"/>
      <name val="Times New Roman"/>
      <family val="1"/>
      <charset val="204"/>
    </font>
    <font>
      <b/>
      <i/>
      <sz val="25"/>
      <color theme="1"/>
      <name val="Times New Roman"/>
      <family val="1"/>
      <charset val="204"/>
    </font>
    <font>
      <b/>
      <sz val="26"/>
      <color theme="1"/>
      <name val="Times New Roman"/>
      <family val="1"/>
      <charset val="204"/>
    </font>
    <font>
      <b/>
      <sz val="22"/>
      <color theme="1"/>
      <name val="Times New Roman"/>
      <family val="1"/>
      <charset val="204"/>
    </font>
    <font>
      <i/>
      <sz val="22"/>
      <color theme="1"/>
      <name val="Times New Roman"/>
      <family val="1"/>
      <charset val="204"/>
    </font>
    <font>
      <b/>
      <sz val="11"/>
      <color theme="1"/>
      <name val="Courier"/>
      <family val="1"/>
      <charset val="204"/>
    </font>
    <font>
      <i/>
      <sz val="14"/>
      <color theme="1"/>
      <name val="Times New Roman"/>
      <family val="1"/>
      <charset val="204"/>
    </font>
    <font>
      <b/>
      <i/>
      <sz val="14"/>
      <color theme="1"/>
      <name val="Times New Roman"/>
      <family val="1"/>
      <charset val="204"/>
    </font>
    <font>
      <i/>
      <sz val="24"/>
      <color theme="1"/>
      <name val="Times New Roman"/>
      <family val="1"/>
      <charset val="204"/>
    </font>
    <font>
      <sz val="24"/>
      <color theme="1"/>
      <name val="Times New Roman"/>
      <family val="1"/>
      <charset val="204"/>
    </font>
    <font>
      <i/>
      <sz val="20"/>
      <color theme="0"/>
      <name val="Times New Roman"/>
      <family val="1"/>
      <charset val="204"/>
    </font>
    <font>
      <i/>
      <sz val="26"/>
      <color theme="1"/>
      <name val="Times New Roman"/>
      <family val="1"/>
      <charset val="204"/>
    </font>
  </fonts>
  <fills count="9">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1"/>
        <bgColor indexed="64"/>
      </patternFill>
    </fill>
    <fill>
      <patternFill patternType="solid">
        <fgColor indexed="26"/>
        <bgColor indexed="64"/>
      </patternFill>
    </fill>
    <fill>
      <patternFill patternType="solid">
        <fgColor indexed="51"/>
        <bgColor indexed="64"/>
      </patternFill>
    </fill>
    <fill>
      <patternFill patternType="solid">
        <fgColor theme="0"/>
        <bgColor indexed="64"/>
      </patternFill>
    </fill>
    <fill>
      <patternFill patternType="solid">
        <fgColor rgb="FFFFFF00"/>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4">
    <xf numFmtId="0" fontId="0" fillId="0" borderId="0"/>
    <xf numFmtId="164" fontId="2" fillId="0" borderId="0" applyFont="0" applyFill="0" applyBorder="0" applyAlignment="0" applyProtection="0"/>
    <xf numFmtId="0" fontId="78" fillId="0" borderId="0"/>
    <xf numFmtId="0" fontId="1" fillId="0" borderId="0"/>
  </cellStyleXfs>
  <cellXfs count="391">
    <xf numFmtId="0" fontId="0" fillId="0" borderId="0" xfId="0"/>
    <xf numFmtId="0" fontId="3" fillId="0" borderId="0" xfId="0" applyFont="1"/>
    <xf numFmtId="0" fontId="4" fillId="0" borderId="0" xfId="0" applyFont="1"/>
    <xf numFmtId="0" fontId="4" fillId="2" borderId="0" xfId="0" applyFont="1" applyFill="1" applyAlignment="1"/>
    <xf numFmtId="0" fontId="4" fillId="0" borderId="0" xfId="0" applyFont="1" applyAlignment="1">
      <alignment horizontal="left"/>
    </xf>
    <xf numFmtId="0" fontId="5" fillId="0" borderId="0" xfId="0" applyFont="1"/>
    <xf numFmtId="0" fontId="7" fillId="0" borderId="0" xfId="0" applyFont="1"/>
    <xf numFmtId="0" fontId="10" fillId="0" borderId="0" xfId="0" applyFont="1"/>
    <xf numFmtId="0" fontId="12" fillId="0" borderId="0" xfId="0" applyFont="1"/>
    <xf numFmtId="0" fontId="13" fillId="0" borderId="0" xfId="0" applyFont="1"/>
    <xf numFmtId="0" fontId="14" fillId="0" borderId="0" xfId="0" applyFont="1"/>
    <xf numFmtId="0" fontId="17" fillId="0" borderId="0" xfId="0" applyFont="1"/>
    <xf numFmtId="0" fontId="18" fillId="0" borderId="0" xfId="0" applyFont="1"/>
    <xf numFmtId="0" fontId="19" fillId="0" borderId="0" xfId="0" applyFont="1"/>
    <xf numFmtId="165" fontId="18" fillId="0" borderId="0" xfId="0" applyNumberFormat="1" applyFont="1" applyFill="1" applyBorder="1"/>
    <xf numFmtId="0" fontId="20" fillId="0" borderId="0" xfId="0" applyFont="1"/>
    <xf numFmtId="0" fontId="21" fillId="0" borderId="0" xfId="0" applyFont="1"/>
    <xf numFmtId="0" fontId="22" fillId="0" borderId="0" xfId="0" applyFont="1"/>
    <xf numFmtId="0" fontId="20" fillId="0" borderId="1" xfId="0" applyFont="1" applyBorder="1" applyAlignment="1">
      <alignment horizontal="center"/>
    </xf>
    <xf numFmtId="0" fontId="15" fillId="0" borderId="0" xfId="0" applyFont="1"/>
    <xf numFmtId="0" fontId="26" fillId="0" borderId="0" xfId="0" applyFont="1"/>
    <xf numFmtId="0" fontId="27" fillId="0" borderId="0" xfId="0" applyFont="1"/>
    <xf numFmtId="0" fontId="28" fillId="0" borderId="0" xfId="0" applyFont="1"/>
    <xf numFmtId="0" fontId="20" fillId="0" borderId="1" xfId="0" applyFont="1" applyFill="1" applyBorder="1" applyAlignment="1" applyProtection="1">
      <alignment horizontal="center"/>
    </xf>
    <xf numFmtId="0" fontId="9" fillId="0" borderId="0" xfId="0" applyFont="1"/>
    <xf numFmtId="0" fontId="32" fillId="0" borderId="0" xfId="0" applyFont="1"/>
    <xf numFmtId="0" fontId="40" fillId="0" borderId="0" xfId="0" applyFont="1"/>
    <xf numFmtId="0" fontId="20" fillId="0" borderId="2" xfId="0" applyFont="1" applyFill="1" applyBorder="1" applyAlignment="1" applyProtection="1">
      <alignment horizontal="center"/>
    </xf>
    <xf numFmtId="0" fontId="24" fillId="0" borderId="3" xfId="0" applyFont="1" applyBorder="1" applyAlignment="1">
      <alignment vertical="center" wrapText="1"/>
    </xf>
    <xf numFmtId="0" fontId="20" fillId="0" borderId="4" xfId="0" applyFont="1" applyFill="1" applyBorder="1" applyAlignment="1" applyProtection="1">
      <alignment horizontal="center"/>
    </xf>
    <xf numFmtId="0" fontId="24" fillId="0" borderId="3" xfId="0" applyFont="1" applyFill="1" applyBorder="1" applyAlignment="1" applyProtection="1">
      <alignment vertical="center" wrapText="1"/>
    </xf>
    <xf numFmtId="0" fontId="23" fillId="3" borderId="3" xfId="0" applyFont="1" applyFill="1" applyBorder="1" applyAlignment="1" applyProtection="1">
      <alignment vertical="center"/>
    </xf>
    <xf numFmtId="0" fontId="23" fillId="3" borderId="5" xfId="0" applyFont="1" applyFill="1" applyBorder="1" applyAlignment="1" applyProtection="1">
      <alignment vertical="center"/>
    </xf>
    <xf numFmtId="49" fontId="8" fillId="0" borderId="0" xfId="0" applyNumberFormat="1" applyFont="1" applyBorder="1" applyAlignment="1">
      <alignment horizontal="right"/>
    </xf>
    <xf numFmtId="0" fontId="23" fillId="3" borderId="0" xfId="0" applyFont="1" applyFill="1" applyBorder="1"/>
    <xf numFmtId="165" fontId="11" fillId="3" borderId="0" xfId="0" applyNumberFormat="1" applyFont="1" applyFill="1" applyBorder="1"/>
    <xf numFmtId="0" fontId="20" fillId="0" borderId="6" xfId="0" applyFont="1" applyFill="1" applyBorder="1" applyAlignment="1" applyProtection="1">
      <alignment horizontal="center"/>
    </xf>
    <xf numFmtId="0" fontId="9" fillId="2" borderId="0" xfId="0" applyFont="1" applyFill="1" applyBorder="1"/>
    <xf numFmtId="0" fontId="9" fillId="0" borderId="7" xfId="0" applyFont="1" applyBorder="1"/>
    <xf numFmtId="0" fontId="9" fillId="0" borderId="8" xfId="0" applyFont="1" applyBorder="1"/>
    <xf numFmtId="165" fontId="28" fillId="0" borderId="0" xfId="0" applyNumberFormat="1" applyFont="1" applyFill="1" applyBorder="1"/>
    <xf numFmtId="165" fontId="12" fillId="0" borderId="0" xfId="0" applyNumberFormat="1" applyFont="1" applyFill="1" applyBorder="1"/>
    <xf numFmtId="0" fontId="25" fillId="3" borderId="3" xfId="0" applyFont="1" applyFill="1" applyBorder="1" applyAlignment="1">
      <alignment vertical="center"/>
    </xf>
    <xf numFmtId="165" fontId="11" fillId="3" borderId="9" xfId="0" applyNumberFormat="1" applyFont="1" applyFill="1" applyBorder="1" applyAlignment="1">
      <alignment horizontal="center" vertical="center"/>
    </xf>
    <xf numFmtId="165" fontId="11" fillId="3" borderId="10" xfId="0" applyNumberFormat="1" applyFont="1" applyFill="1" applyBorder="1" applyAlignment="1">
      <alignment horizontal="center" vertical="center"/>
    </xf>
    <xf numFmtId="165" fontId="16" fillId="2" borderId="9" xfId="0" applyNumberFormat="1" applyFont="1" applyFill="1" applyBorder="1" applyAlignment="1">
      <alignment horizontal="center" vertical="center"/>
    </xf>
    <xf numFmtId="165" fontId="16" fillId="4" borderId="9" xfId="0" applyNumberFormat="1" applyFont="1" applyFill="1" applyBorder="1" applyAlignment="1">
      <alignment horizontal="center" vertical="center"/>
    </xf>
    <xf numFmtId="165" fontId="31" fillId="2" borderId="9" xfId="0" applyNumberFormat="1" applyFont="1" applyFill="1" applyBorder="1" applyAlignment="1">
      <alignment horizontal="center" vertical="center"/>
    </xf>
    <xf numFmtId="165" fontId="31" fillId="3" borderId="10" xfId="0" applyNumberFormat="1" applyFont="1" applyFill="1" applyBorder="1" applyAlignment="1">
      <alignment horizontal="center" vertical="center"/>
    </xf>
    <xf numFmtId="165" fontId="16" fillId="0" borderId="9" xfId="0" applyNumberFormat="1" applyFont="1" applyFill="1" applyBorder="1" applyAlignment="1">
      <alignment horizontal="center" vertical="center"/>
    </xf>
    <xf numFmtId="165" fontId="16" fillId="0" borderId="9" xfId="0" applyNumberFormat="1" applyFont="1" applyBorder="1" applyAlignment="1">
      <alignment horizontal="center" vertical="center"/>
    </xf>
    <xf numFmtId="165" fontId="16" fillId="3" borderId="10" xfId="0" applyNumberFormat="1" applyFont="1" applyFill="1" applyBorder="1" applyAlignment="1">
      <alignment horizontal="center" vertical="center"/>
    </xf>
    <xf numFmtId="165" fontId="16" fillId="2" borderId="9" xfId="0" applyNumberFormat="1" applyFont="1" applyFill="1" applyBorder="1" applyAlignment="1" applyProtection="1">
      <alignment horizontal="center" vertical="center"/>
    </xf>
    <xf numFmtId="165" fontId="16" fillId="2" borderId="0" xfId="0" applyNumberFormat="1" applyFont="1" applyFill="1" applyBorder="1" applyAlignment="1">
      <alignment horizontal="center" vertical="center"/>
    </xf>
    <xf numFmtId="0" fontId="20" fillId="0" borderId="1" xfId="0" applyFont="1" applyFill="1" applyBorder="1" applyAlignment="1" applyProtection="1">
      <alignment horizontal="center" vertical="center"/>
    </xf>
    <xf numFmtId="0" fontId="20" fillId="0" borderId="1" xfId="0" applyFont="1" applyBorder="1" applyAlignment="1">
      <alignment horizontal="center" vertical="center"/>
    </xf>
    <xf numFmtId="0" fontId="12" fillId="0" borderId="0" xfId="0" applyFont="1" applyAlignment="1">
      <alignment horizontal="left"/>
    </xf>
    <xf numFmtId="0" fontId="13" fillId="0" borderId="0" xfId="0" applyFont="1" applyAlignment="1">
      <alignment horizontal="left"/>
    </xf>
    <xf numFmtId="0" fontId="35" fillId="0" borderId="6" xfId="0" applyFont="1" applyFill="1" applyBorder="1" applyAlignment="1" applyProtection="1">
      <alignment horizontal="center"/>
    </xf>
    <xf numFmtId="0" fontId="34" fillId="2" borderId="11" xfId="0" applyFont="1" applyFill="1" applyBorder="1"/>
    <xf numFmtId="0" fontId="24" fillId="2" borderId="12" xfId="0" applyFont="1" applyFill="1" applyBorder="1" applyAlignment="1" applyProtection="1">
      <alignment vertical="center" wrapText="1"/>
    </xf>
    <xf numFmtId="0" fontId="20" fillId="0" borderId="13" xfId="0" applyFont="1" applyFill="1" applyBorder="1" applyAlignment="1" applyProtection="1">
      <alignment horizontal="center"/>
    </xf>
    <xf numFmtId="165" fontId="16" fillId="2" borderId="14" xfId="0" applyNumberFormat="1" applyFont="1" applyFill="1" applyBorder="1" applyAlignment="1">
      <alignment horizontal="center" vertical="center"/>
    </xf>
    <xf numFmtId="0" fontId="33" fillId="0" borderId="0" xfId="0" applyFont="1" applyAlignment="1">
      <alignment horizontal="right"/>
    </xf>
    <xf numFmtId="0" fontId="24" fillId="0" borderId="15" xfId="0" applyFont="1" applyFill="1" applyBorder="1" applyAlignment="1" applyProtection="1">
      <alignment vertical="center" wrapText="1"/>
    </xf>
    <xf numFmtId="165" fontId="16" fillId="0" borderId="16" xfId="0" applyNumberFormat="1" applyFont="1" applyBorder="1" applyAlignment="1">
      <alignment horizontal="center" vertical="center"/>
    </xf>
    <xf numFmtId="165" fontId="16" fillId="2" borderId="16" xfId="0" applyNumberFormat="1" applyFont="1" applyFill="1" applyBorder="1" applyAlignment="1" applyProtection="1">
      <alignment horizontal="center" vertical="center"/>
    </xf>
    <xf numFmtId="165" fontId="16" fillId="2" borderId="16" xfId="0" applyNumberFormat="1" applyFont="1" applyFill="1" applyBorder="1" applyAlignment="1">
      <alignment horizontal="center" vertical="center"/>
    </xf>
    <xf numFmtId="0" fontId="35" fillId="0" borderId="1" xfId="0" applyFont="1" applyFill="1" applyBorder="1" applyAlignment="1" applyProtection="1">
      <alignment horizontal="center"/>
    </xf>
    <xf numFmtId="1" fontId="23" fillId="2" borderId="17" xfId="0" applyNumberFormat="1" applyFont="1" applyFill="1" applyBorder="1" applyAlignment="1" applyProtection="1">
      <alignment vertical="center"/>
    </xf>
    <xf numFmtId="165" fontId="16" fillId="2" borderId="17" xfId="0" applyNumberFormat="1" applyFont="1" applyFill="1" applyBorder="1" applyAlignment="1" applyProtection="1">
      <alignment horizontal="center" vertical="center"/>
    </xf>
    <xf numFmtId="165" fontId="16" fillId="0" borderId="18" xfId="0" applyNumberFormat="1" applyFont="1" applyBorder="1" applyAlignment="1">
      <alignment horizontal="center" vertical="center"/>
    </xf>
    <xf numFmtId="165" fontId="16" fillId="2" borderId="18" xfId="0" applyNumberFormat="1" applyFont="1" applyFill="1" applyBorder="1" applyAlignment="1" applyProtection="1">
      <alignment horizontal="center" vertical="center"/>
    </xf>
    <xf numFmtId="165" fontId="16" fillId="2" borderId="18" xfId="0" applyNumberFormat="1" applyFont="1" applyFill="1" applyBorder="1" applyAlignment="1">
      <alignment horizontal="center" vertical="center"/>
    </xf>
    <xf numFmtId="165" fontId="11" fillId="0" borderId="0" xfId="0" applyNumberFormat="1" applyFont="1" applyFill="1" applyBorder="1"/>
    <xf numFmtId="0" fontId="33" fillId="0" borderId="3" xfId="0" applyFont="1" applyFill="1" applyBorder="1" applyAlignment="1" applyProtection="1">
      <alignment vertical="center" wrapText="1"/>
    </xf>
    <xf numFmtId="0" fontId="24" fillId="0" borderId="7" xfId="0" applyFont="1" applyBorder="1" applyAlignment="1">
      <alignment horizontal="left" vertical="center"/>
    </xf>
    <xf numFmtId="0" fontId="24" fillId="0" borderId="7" xfId="0" applyFont="1" applyBorder="1" applyAlignment="1">
      <alignment horizontal="left" vertical="center" wrapText="1"/>
    </xf>
    <xf numFmtId="0" fontId="24" fillId="0" borderId="7" xfId="0" applyFont="1" applyFill="1" applyBorder="1" applyAlignment="1">
      <alignment horizontal="left" vertical="center"/>
    </xf>
    <xf numFmtId="0" fontId="36" fillId="2" borderId="19" xfId="0" applyFont="1" applyFill="1" applyBorder="1"/>
    <xf numFmtId="0" fontId="25" fillId="0" borderId="6" xfId="0" applyFont="1" applyFill="1" applyBorder="1" applyAlignment="1" applyProtection="1">
      <alignment horizontal="center"/>
    </xf>
    <xf numFmtId="0" fontId="24" fillId="0" borderId="8" xfId="0" applyFont="1" applyBorder="1" applyAlignment="1">
      <alignment horizontal="left" vertical="center"/>
    </xf>
    <xf numFmtId="0" fontId="24" fillId="0" borderId="20" xfId="0" applyFont="1" applyBorder="1" applyAlignment="1">
      <alignment horizontal="left" vertical="center"/>
    </xf>
    <xf numFmtId="0" fontId="16" fillId="0" borderId="7" xfId="0" applyFont="1" applyFill="1" applyBorder="1" applyAlignment="1">
      <alignment horizontal="left" vertical="center"/>
    </xf>
    <xf numFmtId="0" fontId="11" fillId="0" borderId="7" xfId="0" applyFont="1" applyFill="1" applyBorder="1" applyAlignment="1">
      <alignment horizontal="left" vertical="center"/>
    </xf>
    <xf numFmtId="0" fontId="33" fillId="2" borderId="0" xfId="0" applyFont="1" applyFill="1" applyBorder="1" applyAlignment="1" applyProtection="1">
      <alignment vertical="center" wrapText="1"/>
    </xf>
    <xf numFmtId="0" fontId="37" fillId="0" borderId="4" xfId="0" applyFont="1" applyFill="1" applyBorder="1" applyAlignment="1" applyProtection="1">
      <alignment horizontal="center"/>
    </xf>
    <xf numFmtId="0" fontId="33" fillId="0" borderId="21" xfId="0" applyFont="1" applyFill="1" applyBorder="1" applyAlignment="1" applyProtection="1">
      <alignment vertical="center" wrapText="1"/>
    </xf>
    <xf numFmtId="0" fontId="33" fillId="0" borderId="15" xfId="0" applyFont="1" applyFill="1" applyBorder="1" applyAlignment="1" applyProtection="1">
      <alignment vertical="center" wrapText="1"/>
    </xf>
    <xf numFmtId="0" fontId="14" fillId="0" borderId="9" xfId="0" applyFont="1" applyBorder="1" applyAlignment="1">
      <alignment horizontal="left"/>
    </xf>
    <xf numFmtId="49" fontId="33" fillId="0" borderId="9" xfId="0" applyNumberFormat="1" applyFont="1" applyBorder="1" applyAlignment="1">
      <alignment horizontal="left"/>
    </xf>
    <xf numFmtId="0" fontId="23" fillId="3" borderId="9" xfId="0" applyFont="1" applyFill="1" applyBorder="1"/>
    <xf numFmtId="0" fontId="15" fillId="0" borderId="9" xfId="0" applyFont="1" applyBorder="1" applyAlignment="1">
      <alignment wrapText="1"/>
    </xf>
    <xf numFmtId="0" fontId="16" fillId="0" borderId="9" xfId="0" applyFont="1" applyBorder="1" applyAlignment="1">
      <alignment horizontal="left"/>
    </xf>
    <xf numFmtId="0" fontId="15" fillId="3" borderId="9" xfId="0" applyFont="1" applyFill="1" applyBorder="1"/>
    <xf numFmtId="49" fontId="16" fillId="2" borderId="9" xfId="0" applyNumberFormat="1" applyFont="1" applyFill="1" applyBorder="1" applyAlignment="1">
      <alignment horizontal="left"/>
    </xf>
    <xf numFmtId="0" fontId="15" fillId="2" borderId="9" xfId="0" applyFont="1" applyFill="1" applyBorder="1" applyAlignment="1">
      <alignment wrapText="1"/>
    </xf>
    <xf numFmtId="0" fontId="9" fillId="2" borderId="0" xfId="0" applyFont="1" applyFill="1"/>
    <xf numFmtId="0" fontId="11" fillId="0" borderId="9" xfId="0" applyFont="1" applyBorder="1" applyAlignment="1">
      <alignment horizontal="left"/>
    </xf>
    <xf numFmtId="0" fontId="15" fillId="0" borderId="9" xfId="0" applyNumberFormat="1" applyFont="1" applyFill="1" applyBorder="1" applyAlignment="1">
      <alignment horizontal="left" wrapText="1"/>
    </xf>
    <xf numFmtId="0" fontId="16" fillId="5" borderId="9" xfId="0" applyFont="1" applyFill="1" applyBorder="1" applyAlignment="1">
      <alignment horizontal="left" vertical="center"/>
    </xf>
    <xf numFmtId="0" fontId="15" fillId="5" borderId="9" xfId="0" applyNumberFormat="1" applyFont="1" applyFill="1" applyBorder="1" applyAlignment="1">
      <alignment horizontal="left" vertical="center" wrapText="1"/>
    </xf>
    <xf numFmtId="0" fontId="16" fillId="0" borderId="9" xfId="0" applyFont="1" applyBorder="1" applyAlignment="1">
      <alignment horizontal="left" vertical="center"/>
    </xf>
    <xf numFmtId="0" fontId="15" fillId="5" borderId="9" xfId="0" applyNumberFormat="1" applyFont="1" applyFill="1" applyBorder="1" applyAlignment="1">
      <alignment horizontal="left" wrapText="1"/>
    </xf>
    <xf numFmtId="0" fontId="16" fillId="5" borderId="9" xfId="0" applyFont="1" applyFill="1" applyBorder="1" applyAlignment="1">
      <alignment horizontal="left"/>
    </xf>
    <xf numFmtId="0" fontId="15" fillId="5" borderId="9" xfId="0" applyFont="1" applyFill="1" applyBorder="1" applyAlignment="1">
      <alignment wrapText="1"/>
    </xf>
    <xf numFmtId="0" fontId="15" fillId="0" borderId="9" xfId="0" applyFont="1" applyBorder="1"/>
    <xf numFmtId="0" fontId="15" fillId="0" borderId="9" xfId="0" applyFont="1" applyBorder="1" applyAlignment="1">
      <alignment vertical="center" wrapText="1"/>
    </xf>
    <xf numFmtId="49" fontId="11" fillId="0" borderId="9" xfId="0" applyNumberFormat="1" applyFont="1" applyBorder="1" applyAlignment="1">
      <alignment horizontal="left" vertical="center" wrapText="1"/>
    </xf>
    <xf numFmtId="49" fontId="11" fillId="5" borderId="9" xfId="0" applyNumberFormat="1" applyFont="1" applyFill="1" applyBorder="1" applyAlignment="1">
      <alignment horizontal="left" vertical="center" wrapText="1"/>
    </xf>
    <xf numFmtId="0" fontId="15" fillId="5" borderId="9" xfId="0" applyFont="1" applyFill="1" applyBorder="1" applyAlignment="1">
      <alignment vertical="center" wrapText="1"/>
    </xf>
    <xf numFmtId="49" fontId="11" fillId="5" borderId="9" xfId="0" applyNumberFormat="1" applyFont="1" applyFill="1" applyBorder="1" applyAlignment="1">
      <alignment horizontal="left" vertical="center"/>
    </xf>
    <xf numFmtId="49" fontId="16" fillId="0" borderId="9" xfId="0" applyNumberFormat="1" applyFont="1" applyBorder="1" applyAlignment="1">
      <alignment horizontal="left" vertical="center"/>
    </xf>
    <xf numFmtId="0" fontId="23" fillId="5" borderId="9" xfId="0" applyFont="1" applyFill="1" applyBorder="1" applyAlignment="1">
      <alignment horizontal="justify" vertical="center" wrapText="1"/>
    </xf>
    <xf numFmtId="0" fontId="15" fillId="0" borderId="9" xfId="1" applyNumberFormat="1" applyFont="1" applyBorder="1" applyAlignment="1">
      <alignment vertical="top" wrapText="1"/>
    </xf>
    <xf numFmtId="0" fontId="23" fillId="5" borderId="9" xfId="1" applyNumberFormat="1" applyFont="1" applyFill="1" applyBorder="1" applyAlignment="1">
      <alignment vertical="top" wrapText="1"/>
    </xf>
    <xf numFmtId="49" fontId="16" fillId="2" borderId="9" xfId="0" applyNumberFormat="1" applyFont="1" applyFill="1" applyBorder="1" applyAlignment="1">
      <alignment horizontal="left" vertical="center"/>
    </xf>
    <xf numFmtId="0" fontId="15" fillId="2" borderId="9" xfId="1" applyNumberFormat="1" applyFont="1" applyFill="1" applyBorder="1" applyAlignment="1">
      <alignment vertical="center" wrapText="1"/>
    </xf>
    <xf numFmtId="0" fontId="23" fillId="5" borderId="9" xfId="1" applyNumberFormat="1" applyFont="1" applyFill="1" applyBorder="1" applyAlignment="1">
      <alignment vertical="center" wrapText="1"/>
    </xf>
    <xf numFmtId="0" fontId="15" fillId="0" borderId="9" xfId="1" applyNumberFormat="1" applyFont="1" applyBorder="1" applyAlignment="1">
      <alignment vertical="center" wrapText="1"/>
    </xf>
    <xf numFmtId="0" fontId="23" fillId="5" borderId="9" xfId="1" applyNumberFormat="1" applyFont="1" applyFill="1" applyBorder="1"/>
    <xf numFmtId="0" fontId="15" fillId="0" borderId="9" xfId="1" applyNumberFormat="1" applyFont="1" applyBorder="1" applyAlignment="1">
      <alignment wrapText="1"/>
    </xf>
    <xf numFmtId="49" fontId="11" fillId="0" borderId="9" xfId="0" applyNumberFormat="1" applyFont="1" applyBorder="1" applyAlignment="1">
      <alignment horizontal="left" vertical="center"/>
    </xf>
    <xf numFmtId="49" fontId="8" fillId="0" borderId="9" xfId="0" applyNumberFormat="1" applyFont="1" applyBorder="1" applyAlignment="1">
      <alignment horizontal="left"/>
    </xf>
    <xf numFmtId="165" fontId="25" fillId="0" borderId="0" xfId="0" applyNumberFormat="1" applyFont="1" applyFill="1" applyBorder="1"/>
    <xf numFmtId="0" fontId="9" fillId="0" borderId="0" xfId="0" applyFont="1" applyAlignment="1">
      <alignment horizontal="left"/>
    </xf>
    <xf numFmtId="0" fontId="42" fillId="0" borderId="0" xfId="0" applyFont="1" applyBorder="1" applyAlignment="1">
      <alignment horizontal="left" wrapText="1"/>
    </xf>
    <xf numFmtId="0" fontId="43" fillId="0" borderId="0" xfId="0" applyFont="1" applyBorder="1" applyAlignment="1">
      <alignment horizontal="left" wrapText="1"/>
    </xf>
    <xf numFmtId="0" fontId="43" fillId="0" borderId="0" xfId="0" applyFont="1" applyAlignment="1">
      <alignment vertical="center" wrapText="1"/>
    </xf>
    <xf numFmtId="0" fontId="43" fillId="0" borderId="0" xfId="0" applyFont="1"/>
    <xf numFmtId="49" fontId="44" fillId="0" borderId="0" xfId="0" applyNumberFormat="1" applyFont="1" applyFill="1" applyBorder="1" applyAlignment="1">
      <alignment horizontal="left"/>
    </xf>
    <xf numFmtId="49" fontId="11" fillId="0" borderId="14" xfId="0" applyNumberFormat="1" applyFont="1" applyBorder="1" applyAlignment="1">
      <alignment horizontal="left" vertical="center" wrapText="1"/>
    </xf>
    <xf numFmtId="0" fontId="15" fillId="0" borderId="14" xfId="0" applyFont="1" applyBorder="1" applyAlignment="1">
      <alignment vertical="center" wrapText="1"/>
    </xf>
    <xf numFmtId="49" fontId="11" fillId="0" borderId="22" xfId="0" applyNumberFormat="1" applyFont="1" applyBorder="1" applyAlignment="1">
      <alignment vertical="center" wrapText="1"/>
    </xf>
    <xf numFmtId="0" fontId="25" fillId="0" borderId="7" xfId="0" applyFont="1" applyBorder="1" applyAlignment="1">
      <alignment horizontal="left" vertical="center"/>
    </xf>
    <xf numFmtId="0" fontId="29" fillId="0" borderId="7" xfId="0" applyFont="1" applyBorder="1" applyAlignment="1">
      <alignment horizontal="left" vertical="center"/>
    </xf>
    <xf numFmtId="0" fontId="24" fillId="0" borderId="7" xfId="0" applyFont="1" applyBorder="1" applyAlignment="1">
      <alignment horizontal="left"/>
    </xf>
    <xf numFmtId="0" fontId="25" fillId="0" borderId="7" xfId="0" applyFont="1" applyFill="1" applyBorder="1" applyAlignment="1">
      <alignment horizontal="left" vertical="center"/>
    </xf>
    <xf numFmtId="0" fontId="45" fillId="3" borderId="3" xfId="0" applyFont="1" applyFill="1" applyBorder="1" applyAlignment="1">
      <alignment vertical="center"/>
    </xf>
    <xf numFmtId="0" fontId="45" fillId="0" borderId="3" xfId="0" applyFont="1" applyBorder="1" applyAlignment="1">
      <alignment vertical="center"/>
    </xf>
    <xf numFmtId="0" fontId="30" fillId="0" borderId="3" xfId="0" applyFont="1" applyFill="1" applyBorder="1" applyAlignment="1" applyProtection="1">
      <alignment vertical="center"/>
    </xf>
    <xf numFmtId="0" fontId="30" fillId="0" borderId="3" xfId="0" applyFont="1" applyFill="1" applyBorder="1" applyAlignment="1" applyProtection="1">
      <alignment vertical="center" wrapText="1"/>
    </xf>
    <xf numFmtId="0" fontId="45" fillId="3" borderId="3" xfId="0" applyFont="1" applyFill="1" applyBorder="1" applyAlignment="1" applyProtection="1">
      <alignment vertical="center"/>
    </xf>
    <xf numFmtId="0" fontId="39" fillId="3" borderId="3" xfId="0" applyFont="1" applyFill="1" applyBorder="1" applyAlignment="1" applyProtection="1">
      <alignment vertical="center"/>
    </xf>
    <xf numFmtId="0" fontId="46" fillId="0" borderId="3" xfId="0" applyFont="1" applyFill="1" applyBorder="1" applyAlignment="1" applyProtection="1">
      <alignment vertical="center" wrapText="1"/>
    </xf>
    <xf numFmtId="0" fontId="46" fillId="3" borderId="3" xfId="0" applyFont="1" applyFill="1" applyBorder="1" applyAlignment="1" applyProtection="1">
      <alignment vertical="center" wrapText="1"/>
    </xf>
    <xf numFmtId="165" fontId="31" fillId="0" borderId="9" xfId="0" applyNumberFormat="1" applyFont="1" applyFill="1" applyBorder="1" applyAlignment="1">
      <alignment horizontal="center" vertical="center"/>
    </xf>
    <xf numFmtId="165" fontId="31" fillId="3" borderId="9" xfId="0" applyNumberFormat="1" applyFont="1" applyFill="1" applyBorder="1" applyAlignment="1">
      <alignment horizontal="center" vertical="center"/>
    </xf>
    <xf numFmtId="165" fontId="31" fillId="0" borderId="9" xfId="0" applyNumberFormat="1" applyFont="1" applyBorder="1" applyAlignment="1">
      <alignment horizontal="center" vertical="center"/>
    </xf>
    <xf numFmtId="165" fontId="11" fillId="3" borderId="14" xfId="0" applyNumberFormat="1" applyFont="1" applyFill="1" applyBorder="1" applyAlignment="1">
      <alignment horizontal="center" vertical="center"/>
    </xf>
    <xf numFmtId="0" fontId="28" fillId="0" borderId="0" xfId="0" applyFont="1" applyAlignment="1">
      <alignment horizontal="left"/>
    </xf>
    <xf numFmtId="0" fontId="47" fillId="0" borderId="0" xfId="0" applyFont="1"/>
    <xf numFmtId="165" fontId="14" fillId="0" borderId="0" xfId="0" applyNumberFormat="1" applyFont="1" applyFill="1" applyBorder="1"/>
    <xf numFmtId="0" fontId="48" fillId="0" borderId="3" xfId="0" applyFont="1" applyFill="1" applyBorder="1" applyAlignment="1" applyProtection="1">
      <alignment vertical="center" wrapText="1"/>
    </xf>
    <xf numFmtId="165" fontId="16" fillId="3" borderId="9" xfId="0" applyNumberFormat="1" applyFont="1" applyFill="1" applyBorder="1" applyAlignment="1">
      <alignment horizontal="center" vertical="center"/>
    </xf>
    <xf numFmtId="0" fontId="23" fillId="6" borderId="23" xfId="0" applyFont="1" applyFill="1" applyBorder="1" applyAlignment="1">
      <alignment vertical="center"/>
    </xf>
    <xf numFmtId="165" fontId="11" fillId="6" borderId="24" xfId="0" applyNumberFormat="1" applyFont="1" applyFill="1" applyBorder="1" applyAlignment="1">
      <alignment horizontal="center" vertical="center"/>
    </xf>
    <xf numFmtId="165" fontId="31" fillId="6" borderId="9" xfId="0" applyNumberFormat="1" applyFont="1" applyFill="1" applyBorder="1" applyAlignment="1">
      <alignment horizontal="center" vertical="center"/>
    </xf>
    <xf numFmtId="165" fontId="31" fillId="6" borderId="10" xfId="0" applyNumberFormat="1" applyFont="1" applyFill="1" applyBorder="1" applyAlignment="1">
      <alignment horizontal="center" vertical="center"/>
    </xf>
    <xf numFmtId="165" fontId="50" fillId="3" borderId="9" xfId="0" applyNumberFormat="1" applyFont="1" applyFill="1" applyBorder="1" applyAlignment="1">
      <alignment horizontal="center" vertical="center"/>
    </xf>
    <xf numFmtId="0" fontId="15" fillId="2" borderId="9" xfId="0" applyFont="1" applyFill="1" applyBorder="1"/>
    <xf numFmtId="49" fontId="51" fillId="2" borderId="0" xfId="0" applyNumberFormat="1" applyFont="1" applyFill="1" applyBorder="1" applyAlignment="1">
      <alignment horizontal="left"/>
    </xf>
    <xf numFmtId="165" fontId="52" fillId="2" borderId="0" xfId="0" applyNumberFormat="1" applyFont="1" applyFill="1" applyBorder="1"/>
    <xf numFmtId="0" fontId="54" fillId="2" borderId="0" xfId="0" applyFont="1" applyFill="1"/>
    <xf numFmtId="165" fontId="25" fillId="0" borderId="0" xfId="0" applyNumberFormat="1" applyFont="1" applyFill="1" applyBorder="1" applyAlignment="1">
      <alignment horizontal="left"/>
    </xf>
    <xf numFmtId="0" fontId="55" fillId="0" borderId="0" xfId="3" applyFont="1" applyAlignment="1">
      <alignment vertical="center"/>
    </xf>
    <xf numFmtId="0" fontId="55" fillId="0" borderId="0" xfId="3" applyFont="1"/>
    <xf numFmtId="49" fontId="37" fillId="0" borderId="0" xfId="0" applyNumberFormat="1" applyFont="1" applyFill="1" applyBorder="1" applyAlignment="1">
      <alignment horizontal="left"/>
    </xf>
    <xf numFmtId="0" fontId="56" fillId="0" borderId="0" xfId="0" applyFont="1"/>
    <xf numFmtId="165" fontId="48" fillId="0" borderId="0" xfId="0" applyNumberFormat="1" applyFont="1" applyFill="1" applyBorder="1" applyAlignment="1">
      <alignment vertical="center"/>
    </xf>
    <xf numFmtId="165" fontId="37" fillId="0" borderId="0" xfId="0" applyNumberFormat="1" applyFont="1" applyFill="1" applyBorder="1"/>
    <xf numFmtId="165" fontId="9" fillId="0" borderId="0" xfId="0" applyNumberFormat="1" applyFont="1"/>
    <xf numFmtId="165" fontId="58" fillId="2" borderId="0" xfId="0" applyNumberFormat="1" applyFont="1" applyFill="1" applyBorder="1"/>
    <xf numFmtId="165" fontId="59" fillId="0" borderId="9" xfId="0" applyNumberFormat="1" applyFont="1" applyFill="1" applyBorder="1" applyAlignment="1">
      <alignment horizontal="center" vertical="center"/>
    </xf>
    <xf numFmtId="165" fontId="49" fillId="0" borderId="9" xfId="0" applyNumberFormat="1" applyFont="1" applyFill="1" applyBorder="1" applyAlignment="1">
      <alignment horizontal="center" vertical="center"/>
    </xf>
    <xf numFmtId="49" fontId="65" fillId="0" borderId="0" xfId="0" applyNumberFormat="1" applyFont="1" applyFill="1" applyBorder="1" applyAlignment="1">
      <alignment horizontal="left"/>
    </xf>
    <xf numFmtId="165" fontId="65" fillId="0" borderId="0" xfId="0" applyNumberFormat="1" applyFont="1" applyFill="1" applyBorder="1"/>
    <xf numFmtId="0" fontId="67" fillId="0" borderId="0" xfId="0" applyFont="1"/>
    <xf numFmtId="0" fontId="68" fillId="0" borderId="0" xfId="0" applyFont="1"/>
    <xf numFmtId="165" fontId="69" fillId="0" borderId="0" xfId="0" applyNumberFormat="1" applyFont="1" applyFill="1" applyBorder="1"/>
    <xf numFmtId="165" fontId="66" fillId="2" borderId="0" xfId="0" applyNumberFormat="1" applyFont="1" applyFill="1" applyBorder="1" applyAlignment="1">
      <alignment vertical="center"/>
    </xf>
    <xf numFmtId="165" fontId="11" fillId="2" borderId="9" xfId="0" applyNumberFormat="1" applyFont="1" applyFill="1" applyBorder="1" applyAlignment="1">
      <alignment horizontal="center" vertical="center"/>
    </xf>
    <xf numFmtId="0" fontId="25" fillId="0" borderId="3" xfId="0" applyFont="1" applyFill="1" applyBorder="1" applyAlignment="1" applyProtection="1">
      <alignment vertical="center"/>
    </xf>
    <xf numFmtId="165" fontId="11" fillId="0" borderId="9" xfId="0" applyNumberFormat="1" applyFont="1" applyBorder="1" applyAlignment="1">
      <alignment horizontal="center" vertical="center"/>
    </xf>
    <xf numFmtId="165" fontId="16" fillId="2" borderId="0" xfId="0" applyNumberFormat="1" applyFont="1" applyFill="1" applyBorder="1" applyAlignment="1" applyProtection="1">
      <alignment horizontal="center" vertical="center"/>
    </xf>
    <xf numFmtId="0" fontId="9" fillId="2" borderId="0" xfId="0" applyFont="1" applyFill="1" applyBorder="1" applyAlignment="1">
      <alignment horizontal="center" vertical="center"/>
    </xf>
    <xf numFmtId="165" fontId="23" fillId="2" borderId="0" xfId="0" applyNumberFormat="1" applyFont="1" applyFill="1" applyBorder="1" applyAlignment="1">
      <alignment horizontal="center" vertical="center"/>
    </xf>
    <xf numFmtId="165" fontId="16" fillId="2" borderId="25" xfId="0" applyNumberFormat="1" applyFont="1" applyFill="1" applyBorder="1" applyAlignment="1">
      <alignment horizontal="center" vertical="center"/>
    </xf>
    <xf numFmtId="0" fontId="20" fillId="0" borderId="2" xfId="0" applyFont="1" applyFill="1" applyBorder="1" applyAlignment="1" applyProtection="1">
      <alignment horizontal="center" vertical="center"/>
    </xf>
    <xf numFmtId="165" fontId="16" fillId="4" borderId="18" xfId="0" applyNumberFormat="1" applyFont="1" applyFill="1" applyBorder="1" applyAlignment="1">
      <alignment horizontal="center" vertical="center"/>
    </xf>
    <xf numFmtId="165" fontId="16" fillId="3" borderId="26" xfId="0" applyNumberFormat="1" applyFont="1" applyFill="1" applyBorder="1" applyAlignment="1">
      <alignment horizontal="center" vertical="center"/>
    </xf>
    <xf numFmtId="165" fontId="16" fillId="4" borderId="16" xfId="0" applyNumberFormat="1" applyFont="1" applyFill="1" applyBorder="1" applyAlignment="1">
      <alignment horizontal="center" vertical="center"/>
    </xf>
    <xf numFmtId="165" fontId="16" fillId="3" borderId="27" xfId="0" applyNumberFormat="1" applyFont="1" applyFill="1" applyBorder="1" applyAlignment="1">
      <alignment horizontal="center" vertical="center"/>
    </xf>
    <xf numFmtId="0" fontId="44" fillId="0" borderId="7" xfId="0" applyFont="1" applyBorder="1" applyAlignment="1">
      <alignment horizontal="left" vertical="center"/>
    </xf>
    <xf numFmtId="0" fontId="44" fillId="3" borderId="3" xfId="0" applyFont="1" applyFill="1" applyBorder="1" applyAlignment="1">
      <alignment vertical="center"/>
    </xf>
    <xf numFmtId="165" fontId="50" fillId="3" borderId="10" xfId="0" applyNumberFormat="1" applyFont="1" applyFill="1" applyBorder="1" applyAlignment="1">
      <alignment horizontal="center" vertical="center"/>
    </xf>
    <xf numFmtId="0" fontId="70" fillId="0" borderId="7" xfId="0" applyFont="1" applyBorder="1" applyAlignment="1">
      <alignment horizontal="left" vertical="center"/>
    </xf>
    <xf numFmtId="0" fontId="71" fillId="0" borderId="3" xfId="0" applyFont="1" applyFill="1" applyBorder="1" applyAlignment="1" applyProtection="1">
      <alignment vertical="center"/>
    </xf>
    <xf numFmtId="165" fontId="49" fillId="0" borderId="9" xfId="0" applyNumberFormat="1" applyFont="1" applyBorder="1" applyAlignment="1">
      <alignment horizontal="center" vertical="center"/>
    </xf>
    <xf numFmtId="165" fontId="49" fillId="3" borderId="9" xfId="0" applyNumberFormat="1" applyFont="1" applyFill="1" applyBorder="1" applyAlignment="1">
      <alignment horizontal="center" vertical="center"/>
    </xf>
    <xf numFmtId="165" fontId="49" fillId="3" borderId="10" xfId="0" applyNumberFormat="1" applyFont="1" applyFill="1" applyBorder="1" applyAlignment="1">
      <alignment horizontal="center" vertical="center"/>
    </xf>
    <xf numFmtId="49" fontId="16" fillId="7" borderId="9" xfId="0" applyNumberFormat="1" applyFont="1" applyFill="1" applyBorder="1" applyAlignment="1">
      <alignment horizontal="left" vertical="center"/>
    </xf>
    <xf numFmtId="0" fontId="15" fillId="7" borderId="9" xfId="1" applyNumberFormat="1" applyFont="1" applyFill="1" applyBorder="1" applyAlignment="1">
      <alignment vertical="center" wrapText="1"/>
    </xf>
    <xf numFmtId="0" fontId="9" fillId="7" borderId="0" xfId="0" applyFont="1" applyFill="1"/>
    <xf numFmtId="0" fontId="23" fillId="0" borderId="9" xfId="1" applyNumberFormat="1" applyFont="1" applyBorder="1" applyAlignment="1">
      <alignment wrapText="1"/>
    </xf>
    <xf numFmtId="165" fontId="16" fillId="7" borderId="9" xfId="0" applyNumberFormat="1" applyFont="1" applyFill="1" applyBorder="1" applyAlignment="1">
      <alignment horizontal="center" vertical="center"/>
    </xf>
    <xf numFmtId="0" fontId="46" fillId="0" borderId="3" xfId="0" applyFont="1" applyBorder="1" applyAlignment="1">
      <alignment vertical="center" wrapText="1"/>
    </xf>
    <xf numFmtId="165" fontId="79" fillId="0" borderId="0" xfId="0" applyNumberFormat="1" applyFont="1" applyFill="1" applyBorder="1"/>
    <xf numFmtId="0" fontId="80" fillId="0" borderId="0" xfId="0" applyFont="1"/>
    <xf numFmtId="165" fontId="81" fillId="0" borderId="0" xfId="0" applyNumberFormat="1" applyFont="1" applyFill="1" applyBorder="1"/>
    <xf numFmtId="0" fontId="15" fillId="7" borderId="9" xfId="1" applyNumberFormat="1" applyFont="1" applyFill="1" applyBorder="1" applyAlignment="1">
      <alignment wrapText="1"/>
    </xf>
    <xf numFmtId="49" fontId="11" fillId="8" borderId="9" xfId="0" applyNumberFormat="1" applyFont="1" applyFill="1" applyBorder="1" applyAlignment="1">
      <alignment horizontal="left" vertical="center"/>
    </xf>
    <xf numFmtId="0" fontId="23" fillId="8" borderId="9" xfId="1" applyNumberFormat="1" applyFont="1" applyFill="1" applyBorder="1" applyAlignment="1">
      <alignment wrapText="1"/>
    </xf>
    <xf numFmtId="0" fontId="23" fillId="8" borderId="9" xfId="0" applyFont="1" applyFill="1" applyBorder="1"/>
    <xf numFmtId="166" fontId="16" fillId="0" borderId="9" xfId="0" applyNumberFormat="1" applyFont="1" applyBorder="1"/>
    <xf numFmtId="166" fontId="11" fillId="3" borderId="9" xfId="0" applyNumberFormat="1" applyFont="1" applyFill="1" applyBorder="1"/>
    <xf numFmtId="166" fontId="11" fillId="4" borderId="9" xfId="0" applyNumberFormat="1" applyFont="1" applyFill="1" applyBorder="1"/>
    <xf numFmtId="166" fontId="11" fillId="3" borderId="10" xfId="0" applyNumberFormat="1" applyFont="1" applyFill="1" applyBorder="1"/>
    <xf numFmtId="166" fontId="16" fillId="2" borderId="9" xfId="0" applyNumberFormat="1" applyFont="1" applyFill="1" applyBorder="1"/>
    <xf numFmtId="166" fontId="49" fillId="0" borderId="9" xfId="0" applyNumberFormat="1" applyFont="1" applyBorder="1"/>
    <xf numFmtId="166" fontId="11" fillId="2" borderId="9" xfId="0" applyNumberFormat="1" applyFont="1" applyFill="1" applyBorder="1"/>
    <xf numFmtId="166" fontId="82" fillId="2" borderId="9" xfId="0" applyNumberFormat="1" applyFont="1" applyFill="1" applyBorder="1"/>
    <xf numFmtId="166" fontId="16" fillId="4" borderId="9" xfId="0" applyNumberFormat="1" applyFont="1" applyFill="1" applyBorder="1"/>
    <xf numFmtId="166" fontId="16" fillId="3" borderId="10" xfId="0" applyNumberFormat="1" applyFont="1" applyFill="1" applyBorder="1"/>
    <xf numFmtId="166" fontId="16" fillId="3" borderId="9" xfId="0" applyNumberFormat="1" applyFont="1" applyFill="1" applyBorder="1"/>
    <xf numFmtId="166" fontId="59" fillId="3" borderId="9" xfId="0" applyNumberFormat="1" applyFont="1" applyFill="1" applyBorder="1"/>
    <xf numFmtId="166" fontId="49" fillId="3" borderId="9" xfId="0" applyNumberFormat="1" applyFont="1" applyFill="1" applyBorder="1"/>
    <xf numFmtId="166" fontId="59" fillId="2" borderId="9" xfId="0" applyNumberFormat="1" applyFont="1" applyFill="1" applyBorder="1"/>
    <xf numFmtId="166" fontId="49" fillId="2" borderId="9" xfId="0" applyNumberFormat="1" applyFont="1" applyFill="1" applyBorder="1"/>
    <xf numFmtId="166" fontId="59" fillId="0" borderId="9" xfId="0" applyNumberFormat="1" applyFont="1" applyBorder="1"/>
    <xf numFmtId="166" fontId="11" fillId="3" borderId="9" xfId="0" applyNumberFormat="1" applyFont="1" applyFill="1" applyBorder="1" applyAlignment="1"/>
    <xf numFmtId="166" fontId="16" fillId="0" borderId="9" xfId="0" applyNumberFormat="1" applyFont="1" applyFill="1" applyBorder="1" applyAlignment="1"/>
    <xf numFmtId="166" fontId="11" fillId="2" borderId="9" xfId="0" applyNumberFormat="1" applyFont="1" applyFill="1" applyBorder="1" applyAlignment="1">
      <alignment horizontal="right"/>
    </xf>
    <xf numFmtId="166" fontId="16" fillId="5" borderId="9" xfId="0" applyNumberFormat="1" applyFont="1" applyFill="1" applyBorder="1"/>
    <xf numFmtId="166" fontId="16" fillId="5" borderId="9" xfId="0" applyNumberFormat="1" applyFont="1" applyFill="1" applyBorder="1" applyAlignment="1">
      <alignment horizontal="right"/>
    </xf>
    <xf numFmtId="166" fontId="16" fillId="2" borderId="9" xfId="0" applyNumberFormat="1" applyFont="1" applyFill="1" applyBorder="1" applyAlignment="1">
      <alignment horizontal="right"/>
    </xf>
    <xf numFmtId="166" fontId="16" fillId="2" borderId="12" xfId="0" applyNumberFormat="1" applyFont="1" applyFill="1" applyBorder="1" applyAlignment="1">
      <alignment horizontal="center" vertical="center"/>
    </xf>
    <xf numFmtId="166" fontId="23" fillId="2" borderId="12" xfId="0" applyNumberFormat="1" applyFont="1" applyFill="1" applyBorder="1" applyAlignment="1" applyProtection="1">
      <alignment horizontal="center" vertical="center"/>
    </xf>
    <xf numFmtId="166" fontId="16" fillId="2" borderId="12" xfId="0" applyNumberFormat="1" applyFont="1" applyFill="1" applyBorder="1" applyAlignment="1" applyProtection="1">
      <alignment horizontal="center" vertical="center"/>
    </xf>
    <xf numFmtId="166" fontId="9" fillId="2" borderId="12" xfId="0" applyNumberFormat="1" applyFont="1" applyFill="1" applyBorder="1" applyAlignment="1">
      <alignment horizontal="center" vertical="center"/>
    </xf>
    <xf numFmtId="166" fontId="23" fillId="2" borderId="12" xfId="0" applyNumberFormat="1" applyFont="1" applyFill="1" applyBorder="1" applyAlignment="1">
      <alignment horizontal="center" vertical="center"/>
    </xf>
    <xf numFmtId="166" fontId="16" fillId="2" borderId="28" xfId="0" applyNumberFormat="1" applyFont="1" applyFill="1" applyBorder="1" applyAlignment="1">
      <alignment horizontal="center" vertical="center"/>
    </xf>
    <xf numFmtId="166" fontId="20" fillId="0" borderId="6" xfId="0" applyNumberFormat="1" applyFont="1" applyFill="1" applyBorder="1" applyAlignment="1" applyProtection="1">
      <alignment horizontal="center" vertical="center"/>
    </xf>
    <xf numFmtId="166" fontId="20" fillId="0" borderId="29" xfId="0" applyNumberFormat="1" applyFont="1" applyFill="1" applyBorder="1" applyAlignment="1" applyProtection="1">
      <alignment horizontal="center" vertical="center"/>
    </xf>
    <xf numFmtId="166" fontId="20" fillId="0" borderId="6" xfId="0" applyNumberFormat="1" applyFont="1" applyBorder="1" applyAlignment="1">
      <alignment horizontal="center" vertical="center"/>
    </xf>
    <xf numFmtId="166" fontId="16" fillId="0" borderId="9" xfId="0" applyNumberFormat="1" applyFont="1" applyBorder="1" applyAlignment="1">
      <alignment horizontal="right"/>
    </xf>
    <xf numFmtId="166" fontId="16" fillId="2" borderId="14" xfId="0" applyNumberFormat="1" applyFont="1" applyFill="1" applyBorder="1"/>
    <xf numFmtId="166" fontId="16" fillId="2" borderId="14" xfId="0" applyNumberFormat="1" applyFont="1" applyFill="1" applyBorder="1" applyAlignment="1">
      <alignment horizontal="right"/>
    </xf>
    <xf numFmtId="166" fontId="16" fillId="4" borderId="14" xfId="0" applyNumberFormat="1" applyFont="1" applyFill="1" applyBorder="1"/>
    <xf numFmtId="166" fontId="16" fillId="3" borderId="14" xfId="0" applyNumberFormat="1" applyFont="1" applyFill="1" applyBorder="1"/>
    <xf numFmtId="166" fontId="11" fillId="0" borderId="22" xfId="0" applyNumberFormat="1" applyFont="1" applyBorder="1" applyAlignment="1">
      <alignment vertical="center" wrapText="1"/>
    </xf>
    <xf numFmtId="166" fontId="25" fillId="0" borderId="22" xfId="0" applyNumberFormat="1" applyFont="1" applyBorder="1" applyAlignment="1">
      <alignment vertical="center" wrapText="1"/>
    </xf>
    <xf numFmtId="166" fontId="49" fillId="2" borderId="9" xfId="0" applyNumberFormat="1" applyFont="1" applyFill="1" applyBorder="1" applyAlignment="1">
      <alignment horizontal="right"/>
    </xf>
    <xf numFmtId="166" fontId="59" fillId="2" borderId="9" xfId="0" applyNumberFormat="1" applyFont="1" applyFill="1" applyBorder="1" applyAlignment="1">
      <alignment horizontal="right"/>
    </xf>
    <xf numFmtId="166" fontId="49" fillId="5" borderId="9" xfId="0" applyNumberFormat="1" applyFont="1" applyFill="1" applyBorder="1" applyAlignment="1">
      <alignment horizontal="right"/>
    </xf>
    <xf numFmtId="166" fontId="49" fillId="5" borderId="9" xfId="0" applyNumberFormat="1" applyFont="1" applyFill="1" applyBorder="1"/>
    <xf numFmtId="166" fontId="49" fillId="0" borderId="9" xfId="0" applyNumberFormat="1" applyFont="1" applyBorder="1" applyAlignment="1">
      <alignment horizontal="right"/>
    </xf>
    <xf numFmtId="166" fontId="50" fillId="2" borderId="9" xfId="0" applyNumberFormat="1" applyFont="1" applyFill="1" applyBorder="1" applyAlignment="1">
      <alignment horizontal="right"/>
    </xf>
    <xf numFmtId="166" fontId="57" fillId="0" borderId="9" xfId="0" applyNumberFormat="1" applyFont="1" applyBorder="1"/>
    <xf numFmtId="166" fontId="57" fillId="5" borderId="9" xfId="0" applyNumberFormat="1" applyFont="1" applyFill="1" applyBorder="1" applyAlignment="1">
      <alignment horizontal="right"/>
    </xf>
    <xf numFmtId="166" fontId="50" fillId="5" borderId="9" xfId="0" applyNumberFormat="1" applyFont="1" applyFill="1" applyBorder="1" applyAlignment="1">
      <alignment horizontal="right"/>
    </xf>
    <xf numFmtId="166" fontId="57" fillId="0" borderId="9" xfId="0" applyNumberFormat="1" applyFont="1" applyBorder="1" applyAlignment="1">
      <alignment horizontal="right"/>
    </xf>
    <xf numFmtId="166" fontId="57" fillId="2" borderId="12" xfId="0" applyNumberFormat="1" applyFont="1" applyFill="1" applyBorder="1" applyAlignment="1" applyProtection="1">
      <alignment horizontal="center" vertical="center"/>
    </xf>
    <xf numFmtId="166" fontId="57" fillId="2" borderId="12" xfId="0" applyNumberFormat="1" applyFont="1" applyFill="1" applyBorder="1" applyAlignment="1">
      <alignment horizontal="center" vertical="center"/>
    </xf>
    <xf numFmtId="166" fontId="61" fillId="2" borderId="12" xfId="0" applyNumberFormat="1" applyFont="1" applyFill="1" applyBorder="1" applyAlignment="1">
      <alignment horizontal="center" vertical="center"/>
    </xf>
    <xf numFmtId="166" fontId="62" fillId="2" borderId="12" xfId="0" applyNumberFormat="1" applyFont="1" applyFill="1" applyBorder="1" applyAlignment="1">
      <alignment horizontal="center" vertical="center"/>
    </xf>
    <xf numFmtId="166" fontId="63" fillId="0" borderId="6" xfId="0" applyNumberFormat="1" applyFont="1" applyFill="1" applyBorder="1" applyAlignment="1" applyProtection="1">
      <alignment horizontal="center" vertical="center"/>
    </xf>
    <xf numFmtId="166" fontId="63" fillId="0" borderId="29" xfId="0" applyNumberFormat="1" applyFont="1" applyFill="1" applyBorder="1" applyAlignment="1" applyProtection="1">
      <alignment horizontal="center" vertical="center"/>
    </xf>
    <xf numFmtId="166" fontId="63" fillId="0" borderId="6" xfId="0" applyNumberFormat="1" applyFont="1" applyBorder="1" applyAlignment="1">
      <alignment horizontal="center" vertical="center"/>
    </xf>
    <xf numFmtId="166" fontId="57" fillId="5" borderId="9" xfId="0" applyNumberFormat="1" applyFont="1" applyFill="1" applyBorder="1"/>
    <xf numFmtId="166" fontId="50" fillId="2" borderId="9" xfId="0" applyNumberFormat="1" applyFont="1" applyFill="1" applyBorder="1"/>
    <xf numFmtId="166" fontId="57" fillId="2" borderId="9" xfId="0" applyNumberFormat="1" applyFont="1" applyFill="1" applyBorder="1"/>
    <xf numFmtId="166" fontId="57" fillId="2" borderId="9" xfId="0" applyNumberFormat="1" applyFont="1" applyFill="1" applyBorder="1" applyAlignment="1">
      <alignment horizontal="right"/>
    </xf>
    <xf numFmtId="166" fontId="57" fillId="4" borderId="9" xfId="0" applyNumberFormat="1" applyFont="1" applyFill="1" applyBorder="1"/>
    <xf numFmtId="166" fontId="57" fillId="0" borderId="9" xfId="0" applyNumberFormat="1" applyFont="1" applyFill="1" applyBorder="1" applyAlignment="1">
      <alignment horizontal="right" wrapText="1"/>
    </xf>
    <xf numFmtId="166" fontId="11" fillId="5" borderId="9" xfId="0" applyNumberFormat="1" applyFont="1" applyFill="1" applyBorder="1"/>
    <xf numFmtId="166" fontId="50" fillId="5" borderId="9" xfId="0" applyNumberFormat="1" applyFont="1" applyFill="1" applyBorder="1"/>
    <xf numFmtId="166" fontId="11" fillId="5" borderId="9" xfId="0" applyNumberFormat="1" applyFont="1" applyFill="1" applyBorder="1" applyAlignment="1">
      <alignment horizontal="right"/>
    </xf>
    <xf numFmtId="166" fontId="60" fillId="5" borderId="9" xfId="0" applyNumberFormat="1" applyFont="1" applyFill="1" applyBorder="1"/>
    <xf numFmtId="166" fontId="60" fillId="5" borderId="9" xfId="0" applyNumberFormat="1" applyFont="1" applyFill="1" applyBorder="1" applyAlignment="1">
      <alignment horizontal="right"/>
    </xf>
    <xf numFmtId="166" fontId="16" fillId="7" borderId="9" xfId="0" applyNumberFormat="1" applyFont="1" applyFill="1" applyBorder="1"/>
    <xf numFmtId="166" fontId="11" fillId="7" borderId="9" xfId="0" applyNumberFormat="1" applyFont="1" applyFill="1" applyBorder="1"/>
    <xf numFmtId="166" fontId="16" fillId="7" borderId="9" xfId="0" applyNumberFormat="1" applyFont="1" applyFill="1" applyBorder="1" applyAlignment="1">
      <alignment horizontal="right"/>
    </xf>
    <xf numFmtId="166" fontId="49" fillId="7" borderId="9" xfId="0" applyNumberFormat="1" applyFont="1" applyFill="1" applyBorder="1"/>
    <xf numFmtId="166" fontId="16" fillId="8" borderId="9" xfId="0" applyNumberFormat="1" applyFont="1" applyFill="1" applyBorder="1"/>
    <xf numFmtId="166" fontId="11" fillId="8" borderId="9" xfId="0" applyNumberFormat="1" applyFont="1" applyFill="1" applyBorder="1"/>
    <xf numFmtId="166" fontId="11" fillId="8" borderId="9" xfId="0" applyNumberFormat="1" applyFont="1" applyFill="1" applyBorder="1" applyAlignment="1">
      <alignment horizontal="right"/>
    </xf>
    <xf numFmtId="166" fontId="11" fillId="0" borderId="9" xfId="0" applyNumberFormat="1" applyFont="1" applyBorder="1"/>
    <xf numFmtId="166" fontId="11" fillId="0" borderId="9" xfId="0" applyNumberFormat="1" applyFont="1" applyBorder="1" applyAlignment="1">
      <alignment horizontal="right"/>
    </xf>
    <xf numFmtId="166" fontId="11" fillId="7" borderId="9" xfId="0" applyNumberFormat="1" applyFont="1" applyFill="1" applyBorder="1" applyAlignment="1">
      <alignment horizontal="right"/>
    </xf>
    <xf numFmtId="166" fontId="16" fillId="0" borderId="9" xfId="0" applyNumberFormat="1" applyFont="1" applyFill="1" applyBorder="1"/>
    <xf numFmtId="166" fontId="16" fillId="8" borderId="12" xfId="0" applyNumberFormat="1" applyFont="1" applyFill="1" applyBorder="1" applyAlignment="1">
      <alignment horizontal="center" vertical="center"/>
    </xf>
    <xf numFmtId="166" fontId="20" fillId="8" borderId="6" xfId="0" applyNumberFormat="1" applyFont="1" applyFill="1" applyBorder="1" applyAlignment="1">
      <alignment horizontal="center" vertical="center"/>
    </xf>
    <xf numFmtId="0" fontId="79" fillId="0" borderId="0" xfId="3" applyFont="1"/>
    <xf numFmtId="0" fontId="83" fillId="0" borderId="0" xfId="0" applyFont="1"/>
    <xf numFmtId="165" fontId="79" fillId="0" borderId="0" xfId="3" applyNumberFormat="1" applyFont="1"/>
    <xf numFmtId="165" fontId="83" fillId="2" borderId="0" xfId="0" applyNumberFormat="1" applyFont="1" applyFill="1" applyBorder="1"/>
    <xf numFmtId="0" fontId="84" fillId="0" borderId="0" xfId="3" applyFont="1" applyAlignment="1">
      <alignment vertical="center" wrapText="1"/>
    </xf>
    <xf numFmtId="0" fontId="84" fillId="0" borderId="0" xfId="3" applyFont="1"/>
    <xf numFmtId="0" fontId="85" fillId="0" borderId="0" xfId="0" applyFont="1"/>
    <xf numFmtId="0" fontId="84" fillId="0" borderId="0" xfId="3" applyFont="1" applyAlignment="1">
      <alignment vertical="center"/>
    </xf>
    <xf numFmtId="165" fontId="84" fillId="0" borderId="0" xfId="0" applyNumberFormat="1" applyFont="1" applyFill="1" applyBorder="1" applyAlignment="1">
      <alignment vertical="center"/>
    </xf>
    <xf numFmtId="0" fontId="86" fillId="0" borderId="0" xfId="0" applyFont="1"/>
    <xf numFmtId="0" fontId="82" fillId="0" borderId="0" xfId="0" applyFont="1"/>
    <xf numFmtId="0" fontId="85" fillId="0" borderId="0" xfId="0" applyFont="1" applyAlignment="1"/>
    <xf numFmtId="165" fontId="82" fillId="2" borderId="9" xfId="0" applyNumberFormat="1" applyFont="1" applyFill="1" applyBorder="1" applyAlignment="1">
      <alignment horizontal="center" vertical="center"/>
    </xf>
    <xf numFmtId="0" fontId="73" fillId="0" borderId="3" xfId="0" applyFont="1" applyFill="1" applyBorder="1" applyAlignment="1" applyProtection="1">
      <alignment vertical="center" wrapText="1"/>
    </xf>
    <xf numFmtId="0" fontId="18" fillId="0" borderId="3" xfId="0" applyFont="1" applyFill="1" applyBorder="1" applyAlignment="1" applyProtection="1">
      <alignment vertical="center" wrapText="1"/>
    </xf>
    <xf numFmtId="0" fontId="73" fillId="0" borderId="3" xfId="0" applyFont="1" applyBorder="1" applyAlignment="1">
      <alignment vertical="center" wrapText="1"/>
    </xf>
    <xf numFmtId="0" fontId="73" fillId="0" borderId="3" xfId="0" applyFont="1" applyFill="1" applyBorder="1" applyAlignment="1">
      <alignment vertical="center" wrapText="1"/>
    </xf>
    <xf numFmtId="165" fontId="85" fillId="6" borderId="24" xfId="0" applyNumberFormat="1" applyFont="1" applyFill="1" applyBorder="1" applyAlignment="1">
      <alignment horizontal="center" vertical="center"/>
    </xf>
    <xf numFmtId="165" fontId="85" fillId="2" borderId="9" xfId="0" applyNumberFormat="1" applyFont="1" applyFill="1" applyBorder="1" applyAlignment="1">
      <alignment horizontal="center" vertical="center"/>
    </xf>
    <xf numFmtId="0" fontId="74" fillId="5" borderId="9" xfId="1" applyNumberFormat="1" applyFont="1" applyFill="1" applyBorder="1" applyAlignment="1">
      <alignment vertical="center" wrapText="1"/>
    </xf>
    <xf numFmtId="166" fontId="82" fillId="0" borderId="9" xfId="0" applyNumberFormat="1" applyFont="1" applyBorder="1"/>
    <xf numFmtId="165" fontId="85" fillId="2" borderId="0" xfId="0" applyNumberFormat="1" applyFont="1" applyFill="1" applyBorder="1" applyAlignment="1">
      <alignment vertical="center"/>
    </xf>
    <xf numFmtId="165" fontId="84" fillId="2" borderId="0" xfId="0" applyNumberFormat="1" applyFont="1" applyFill="1" applyBorder="1" applyAlignment="1">
      <alignment vertical="center"/>
    </xf>
    <xf numFmtId="165" fontId="87" fillId="2" borderId="0" xfId="0" applyNumberFormat="1" applyFont="1" applyFill="1" applyBorder="1"/>
    <xf numFmtId="165" fontId="88" fillId="0" borderId="0" xfId="3" applyNumberFormat="1" applyFont="1"/>
    <xf numFmtId="166" fontId="82" fillId="7" borderId="9" xfId="0" applyNumberFormat="1" applyFont="1" applyFill="1" applyBorder="1"/>
    <xf numFmtId="166" fontId="82" fillId="0" borderId="9" xfId="0" applyNumberFormat="1" applyFont="1" applyBorder="1" applyAlignment="1">
      <alignment horizontal="right"/>
    </xf>
    <xf numFmtId="166" fontId="82" fillId="7" borderId="9" xfId="0" applyNumberFormat="1" applyFont="1" applyFill="1" applyBorder="1" applyAlignment="1">
      <alignment horizontal="right"/>
    </xf>
    <xf numFmtId="166" fontId="82" fillId="2" borderId="9" xfId="0" applyNumberFormat="1" applyFont="1" applyFill="1" applyBorder="1" applyAlignment="1">
      <alignment horizontal="right"/>
    </xf>
    <xf numFmtId="166" fontId="85" fillId="3" borderId="9" xfId="0" applyNumberFormat="1" applyFont="1" applyFill="1" applyBorder="1"/>
    <xf numFmtId="166" fontId="85" fillId="8" borderId="9" xfId="0" applyNumberFormat="1" applyFont="1" applyFill="1" applyBorder="1"/>
    <xf numFmtId="0" fontId="89" fillId="0" borderId="0" xfId="3" applyFont="1" applyAlignment="1">
      <alignment vertical="center"/>
    </xf>
    <xf numFmtId="0" fontId="89" fillId="0" borderId="0" xfId="3" applyFont="1"/>
    <xf numFmtId="2" fontId="90" fillId="0" borderId="0" xfId="0" applyNumberFormat="1" applyFont="1"/>
    <xf numFmtId="165" fontId="89" fillId="0" borderId="0" xfId="0" applyNumberFormat="1" applyFont="1" applyFill="1" applyBorder="1" applyAlignment="1">
      <alignment vertical="center"/>
    </xf>
    <xf numFmtId="0" fontId="89" fillId="0" borderId="0" xfId="0" applyFont="1"/>
    <xf numFmtId="0" fontId="91" fillId="0" borderId="0" xfId="3" applyFont="1"/>
    <xf numFmtId="165" fontId="92" fillId="0" borderId="0" xfId="3" applyNumberFormat="1" applyFont="1"/>
    <xf numFmtId="0" fontId="92" fillId="0" borderId="0" xfId="3" applyFont="1"/>
    <xf numFmtId="165" fontId="93" fillId="0" borderId="0" xfId="0" applyNumberFormat="1" applyFont="1" applyFill="1" applyBorder="1" applyAlignment="1">
      <alignment vertical="center"/>
    </xf>
    <xf numFmtId="0" fontId="94" fillId="0" borderId="0" xfId="0" applyFont="1" applyAlignment="1">
      <alignment vertical="center"/>
    </xf>
    <xf numFmtId="0" fontId="16" fillId="0" borderId="0" xfId="0" applyFont="1"/>
    <xf numFmtId="0" fontId="95" fillId="0" borderId="0" xfId="0" applyFont="1"/>
    <xf numFmtId="0" fontId="76" fillId="0" borderId="9" xfId="1" applyNumberFormat="1" applyFont="1" applyBorder="1" applyAlignment="1">
      <alignment wrapText="1"/>
    </xf>
    <xf numFmtId="165" fontId="89" fillId="0" borderId="0" xfId="3" applyNumberFormat="1" applyFont="1"/>
    <xf numFmtId="0" fontId="77" fillId="0" borderId="0" xfId="0" applyFont="1" applyAlignment="1">
      <alignment horizontal="left"/>
    </xf>
    <xf numFmtId="0" fontId="96" fillId="2" borderId="17" xfId="0" applyFont="1" applyFill="1" applyBorder="1" applyAlignment="1">
      <alignment horizontal="center" vertical="center"/>
    </xf>
    <xf numFmtId="166" fontId="29" fillId="0" borderId="22" xfId="0" applyNumberFormat="1" applyFont="1" applyBorder="1" applyAlignment="1">
      <alignment horizontal="center" vertical="center" wrapText="1"/>
    </xf>
    <xf numFmtId="0" fontId="42" fillId="0" borderId="0" xfId="0" applyFont="1" applyBorder="1" applyAlignment="1">
      <alignment horizontal="left" wrapText="1"/>
    </xf>
    <xf numFmtId="0" fontId="16" fillId="0" borderId="30" xfId="0" applyFont="1" applyFill="1" applyBorder="1" applyAlignment="1" applyProtection="1">
      <alignment horizontal="center" vertical="center" wrapText="1"/>
    </xf>
    <xf numFmtId="0" fontId="16" fillId="0" borderId="7" xfId="0" applyFont="1" applyFill="1" applyBorder="1" applyAlignment="1" applyProtection="1">
      <alignment horizontal="center" vertical="center" wrapText="1"/>
    </xf>
    <xf numFmtId="0" fontId="16" fillId="0" borderId="8" xfId="0" applyFont="1" applyFill="1" applyBorder="1" applyAlignment="1" applyProtection="1">
      <alignment horizontal="center" vertical="center" wrapText="1"/>
    </xf>
    <xf numFmtId="0" fontId="72" fillId="0" borderId="30" xfId="0" applyFont="1" applyBorder="1" applyAlignment="1">
      <alignment horizontal="center" vertical="center" wrapText="1"/>
    </xf>
    <xf numFmtId="0" fontId="72" fillId="0" borderId="7" xfId="0" applyFont="1" applyBorder="1" applyAlignment="1">
      <alignment horizontal="center" vertical="center" wrapText="1"/>
    </xf>
    <xf numFmtId="0" fontId="72" fillId="0" borderId="8" xfId="0" applyFont="1" applyBorder="1" applyAlignment="1">
      <alignment horizontal="center" vertical="center" wrapText="1"/>
    </xf>
    <xf numFmtId="166" fontId="64" fillId="0" borderId="9" xfId="0" applyNumberFormat="1" applyFont="1" applyFill="1" applyBorder="1" applyAlignment="1">
      <alignment horizontal="right" vertical="center" wrapText="1"/>
    </xf>
    <xf numFmtId="0" fontId="23" fillId="7" borderId="11" xfId="0" applyFont="1" applyFill="1" applyBorder="1" applyAlignment="1" applyProtection="1">
      <alignment horizontal="center" vertical="center"/>
    </xf>
    <xf numFmtId="0" fontId="23" fillId="7" borderId="12" xfId="0" applyFont="1" applyFill="1" applyBorder="1" applyAlignment="1" applyProtection="1">
      <alignment horizontal="center" vertical="center"/>
    </xf>
    <xf numFmtId="0" fontId="23" fillId="7" borderId="28" xfId="0" applyFont="1" applyFill="1" applyBorder="1" applyAlignment="1" applyProtection="1">
      <alignment horizontal="center"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49" fontId="53" fillId="2" borderId="0" xfId="0" applyNumberFormat="1" applyFont="1" applyFill="1" applyBorder="1" applyAlignment="1">
      <alignment vertical="center" wrapText="1"/>
    </xf>
    <xf numFmtId="49" fontId="53" fillId="2" borderId="0" xfId="0" applyNumberFormat="1" applyFont="1" applyFill="1" applyBorder="1" applyAlignment="1">
      <alignment vertical="center"/>
    </xf>
    <xf numFmtId="0" fontId="34" fillId="2" borderId="17" xfId="0" applyFont="1" applyFill="1" applyBorder="1" applyAlignment="1">
      <alignment horizontal="center"/>
    </xf>
    <xf numFmtId="0" fontId="23" fillId="7" borderId="31" xfId="0" applyFont="1" applyFill="1" applyBorder="1" applyAlignment="1">
      <alignment horizontal="center"/>
    </xf>
    <xf numFmtId="0" fontId="23" fillId="7" borderId="32" xfId="0" applyFont="1" applyFill="1" applyBorder="1" applyAlignment="1">
      <alignment horizontal="center"/>
    </xf>
    <xf numFmtId="0" fontId="23" fillId="7" borderId="33" xfId="0" applyFont="1" applyFill="1" applyBorder="1" applyAlignment="1">
      <alignment horizontal="center"/>
    </xf>
    <xf numFmtId="1" fontId="23" fillId="2" borderId="17" xfId="0" applyNumberFormat="1" applyFont="1" applyFill="1" applyBorder="1" applyAlignment="1" applyProtection="1">
      <alignment horizontal="left" vertical="center"/>
    </xf>
    <xf numFmtId="0" fontId="25" fillId="0" borderId="33" xfId="0" applyFont="1" applyFill="1" applyBorder="1" applyAlignment="1" applyProtection="1">
      <alignment horizontal="center" vertical="center" wrapText="1"/>
    </xf>
    <xf numFmtId="0" fontId="25" fillId="0" borderId="28" xfId="0" applyFont="1" applyBorder="1" applyAlignment="1">
      <alignment horizontal="center" vertical="center" wrapText="1"/>
    </xf>
    <xf numFmtId="0" fontId="25" fillId="0" borderId="34" xfId="0" applyFont="1" applyBorder="1" applyAlignment="1">
      <alignment horizontal="center" vertical="center" wrapText="1"/>
    </xf>
    <xf numFmtId="1" fontId="23" fillId="2" borderId="0" xfId="0" applyNumberFormat="1" applyFont="1" applyFill="1" applyBorder="1" applyAlignment="1" applyProtection="1">
      <alignment horizontal="left" vertical="center"/>
    </xf>
    <xf numFmtId="0" fontId="16" fillId="0" borderId="35" xfId="0" applyFont="1" applyFill="1" applyBorder="1" applyAlignment="1" applyProtection="1">
      <alignment horizontal="center" vertical="center" wrapText="1"/>
    </xf>
    <xf numFmtId="0" fontId="16" fillId="0" borderId="11"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6" xfId="0" applyFont="1" applyFill="1" applyBorder="1" applyAlignment="1" applyProtection="1">
      <alignment horizontal="center" vertical="center" wrapText="1"/>
    </xf>
    <xf numFmtId="0" fontId="16" fillId="0" borderId="19"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28" xfId="0" applyFont="1" applyBorder="1" applyAlignment="1">
      <alignment horizontal="center" vertical="center"/>
    </xf>
    <xf numFmtId="0" fontId="16" fillId="0" borderId="38" xfId="0" applyFont="1" applyFill="1" applyBorder="1" applyAlignment="1" applyProtection="1">
      <alignment horizontal="center" vertical="center" wrapText="1"/>
    </xf>
    <xf numFmtId="0" fontId="16" fillId="0" borderId="39" xfId="0" applyFont="1" applyFill="1" applyBorder="1" applyAlignment="1" applyProtection="1">
      <alignment horizontal="center" vertical="center" wrapText="1"/>
    </xf>
    <xf numFmtId="0" fontId="16" fillId="0" borderId="11" xfId="0" applyFont="1" applyFill="1" applyBorder="1" applyAlignment="1" applyProtection="1">
      <alignment horizontal="center" vertical="center" wrapText="1"/>
    </xf>
    <xf numFmtId="0" fontId="16" fillId="0" borderId="36" xfId="0" applyFont="1" applyFill="1" applyBorder="1" applyAlignment="1" applyProtection="1">
      <alignment horizontal="center" vertical="center" wrapText="1"/>
    </xf>
    <xf numFmtId="0" fontId="25" fillId="3" borderId="35" xfId="0" applyFont="1" applyFill="1" applyBorder="1" applyAlignment="1">
      <alignment horizontal="center" vertical="center"/>
    </xf>
    <xf numFmtId="0" fontId="25" fillId="3" borderId="32" xfId="0" applyFont="1" applyFill="1" applyBorder="1" applyAlignment="1">
      <alignment horizontal="center" vertical="center"/>
    </xf>
    <xf numFmtId="0" fontId="25" fillId="3" borderId="33" xfId="0" applyFont="1" applyFill="1" applyBorder="1" applyAlignment="1">
      <alignment horizontal="center" vertical="center"/>
    </xf>
    <xf numFmtId="0" fontId="23" fillId="0" borderId="0" xfId="0" applyFont="1" applyAlignment="1">
      <alignment horizontal="center"/>
    </xf>
    <xf numFmtId="0" fontId="16" fillId="0" borderId="33" xfId="0" applyFont="1" applyFill="1" applyBorder="1" applyAlignment="1" applyProtection="1">
      <alignment horizontal="center" vertical="center" wrapText="1"/>
    </xf>
    <xf numFmtId="0" fontId="16" fillId="0" borderId="28" xfId="0" applyFont="1" applyBorder="1" applyAlignment="1">
      <alignment horizontal="center" vertical="center" wrapText="1"/>
    </xf>
    <xf numFmtId="0" fontId="16" fillId="0" borderId="34" xfId="0" applyFont="1" applyBorder="1" applyAlignment="1">
      <alignment horizontal="center" vertical="center" wrapText="1"/>
    </xf>
    <xf numFmtId="0" fontId="15" fillId="0" borderId="40" xfId="0" applyFont="1" applyBorder="1" applyAlignment="1">
      <alignment vertical="center"/>
    </xf>
    <xf numFmtId="0" fontId="15" fillId="0" borderId="41" xfId="0" applyFont="1" applyBorder="1" applyAlignment="1">
      <alignment vertical="center"/>
    </xf>
    <xf numFmtId="0" fontId="15" fillId="0" borderId="42" xfId="0" applyFont="1" applyBorder="1" applyAlignment="1">
      <alignment vertical="center"/>
    </xf>
  </cellXfs>
  <cellStyles count="4">
    <cellStyle name="Денежный" xfId="1" builtinId="4"/>
    <cellStyle name="Обычный" xfId="0" builtinId="0"/>
    <cellStyle name="Обычный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2"/>
  <sheetViews>
    <sheetView tabSelected="1" view="pageBreakPreview" zoomScale="40" zoomScaleNormal="100" zoomScaleSheetLayoutView="40" workbookViewId="0">
      <pane xSplit="2" ySplit="12" topLeftCell="C13" activePane="bottomRight" state="frozen"/>
      <selection pane="topRight" activeCell="B1" sqref="B1"/>
      <selection pane="bottomLeft" activeCell="A14" sqref="A14"/>
      <selection pane="bottomRight" activeCell="K22" sqref="K22"/>
    </sheetView>
  </sheetViews>
  <sheetFormatPr defaultRowHeight="15" x14ac:dyDescent="0.25"/>
  <cols>
    <col min="1" max="1" width="17.75" customWidth="1"/>
    <col min="2" max="2" width="132.6640625" customWidth="1"/>
    <col min="3" max="3" width="14.6640625" customWidth="1"/>
    <col min="4" max="4" width="16.6640625" customWidth="1"/>
    <col min="5" max="5" width="14.6640625" customWidth="1"/>
    <col min="6" max="6" width="17.25" customWidth="1"/>
    <col min="7" max="7" width="16.4140625" style="20" customWidth="1"/>
    <col min="8" max="8" width="14.9140625" style="20" customWidth="1"/>
    <col min="9" max="9" width="17.08203125" style="26" hidden="1" customWidth="1"/>
    <col min="10" max="10" width="16" customWidth="1"/>
    <col min="11" max="11" width="15.6640625" customWidth="1"/>
    <col min="12" max="12" width="12.6640625" customWidth="1"/>
    <col min="13" max="13" width="15" customWidth="1"/>
    <col min="14" max="14" width="14.75" customWidth="1"/>
    <col min="16" max="16" width="16.6640625" customWidth="1"/>
    <col min="17" max="17" width="14.58203125" customWidth="1"/>
  </cols>
  <sheetData>
    <row r="1" spans="1:14" s="24" customFormat="1" ht="31.2" x14ac:dyDescent="0.5">
      <c r="J1" s="302" t="s">
        <v>185</v>
      </c>
      <c r="L1" s="303"/>
      <c r="M1" s="303"/>
      <c r="N1" s="299"/>
    </row>
    <row r="2" spans="1:14" s="24" customFormat="1" ht="31.2" x14ac:dyDescent="0.5">
      <c r="J2" s="302" t="s">
        <v>187</v>
      </c>
      <c r="L2" s="303"/>
      <c r="M2" s="303"/>
      <c r="N2" s="299"/>
    </row>
    <row r="3" spans="1:14" s="24" customFormat="1" ht="31.2" x14ac:dyDescent="0.5">
      <c r="J3" s="338" t="s">
        <v>186</v>
      </c>
      <c r="L3" s="303"/>
      <c r="M3" s="303"/>
      <c r="N3" s="299"/>
    </row>
    <row r="4" spans="1:14" s="24" customFormat="1" ht="25.2" x14ac:dyDescent="0.45">
      <c r="J4" s="304"/>
      <c r="L4" s="335"/>
      <c r="M4" s="334"/>
      <c r="N4" s="299"/>
    </row>
    <row r="5" spans="1:14" s="19" customFormat="1" ht="32.4" x14ac:dyDescent="0.55000000000000004">
      <c r="A5" s="384" t="s">
        <v>182</v>
      </c>
      <c r="B5" s="384"/>
      <c r="C5" s="384"/>
      <c r="D5" s="384"/>
      <c r="E5" s="384"/>
      <c r="F5" s="384"/>
      <c r="G5" s="384"/>
      <c r="H5" s="384"/>
      <c r="I5" s="384"/>
      <c r="J5" s="384"/>
      <c r="K5" s="384"/>
      <c r="L5" s="384"/>
      <c r="M5" s="384"/>
      <c r="N5" s="384"/>
    </row>
    <row r="6" spans="1:14" s="19" customFormat="1" ht="37.5" customHeight="1" x14ac:dyDescent="0.55000000000000004">
      <c r="A6" s="384" t="s">
        <v>184</v>
      </c>
      <c r="B6" s="384"/>
      <c r="C6" s="384"/>
      <c r="D6" s="384"/>
      <c r="E6" s="384"/>
      <c r="F6" s="384"/>
      <c r="G6" s="384"/>
      <c r="H6" s="384"/>
      <c r="I6" s="384"/>
      <c r="J6" s="384"/>
      <c r="K6" s="384"/>
      <c r="L6" s="384"/>
      <c r="M6" s="384"/>
      <c r="N6" s="384"/>
    </row>
    <row r="7" spans="1:14" s="24" customFormat="1" ht="25.5" customHeight="1" thickBot="1" x14ac:dyDescent="0.55000000000000004">
      <c r="B7" s="3"/>
      <c r="C7" s="2" t="s">
        <v>1</v>
      </c>
      <c r="F7" s="2"/>
      <c r="G7" s="4"/>
      <c r="H7" s="2"/>
      <c r="I7" s="2"/>
      <c r="J7" s="1"/>
      <c r="L7" s="5"/>
      <c r="M7" s="5"/>
      <c r="N7" s="63" t="s">
        <v>92</v>
      </c>
    </row>
    <row r="8" spans="1:14" s="24" customFormat="1" ht="42" customHeight="1" thickBot="1" x14ac:dyDescent="0.3">
      <c r="A8" s="388" t="s">
        <v>25</v>
      </c>
      <c r="B8" s="361" t="s">
        <v>162</v>
      </c>
      <c r="C8" s="385" t="s">
        <v>170</v>
      </c>
      <c r="D8" s="377" t="s">
        <v>4</v>
      </c>
      <c r="E8" s="373"/>
      <c r="F8" s="342" t="s">
        <v>171</v>
      </c>
      <c r="G8" s="377" t="s">
        <v>4</v>
      </c>
      <c r="H8" s="378"/>
      <c r="I8" s="369" t="s">
        <v>178</v>
      </c>
      <c r="J8" s="368" t="s">
        <v>179</v>
      </c>
      <c r="K8" s="372" t="s">
        <v>5</v>
      </c>
      <c r="L8" s="373"/>
      <c r="M8" s="345" t="s">
        <v>180</v>
      </c>
      <c r="N8" s="345" t="s">
        <v>181</v>
      </c>
    </row>
    <row r="9" spans="1:14" s="24" customFormat="1" x14ac:dyDescent="0.25">
      <c r="A9" s="389"/>
      <c r="B9" s="362"/>
      <c r="C9" s="386"/>
      <c r="D9" s="342" t="s">
        <v>16</v>
      </c>
      <c r="E9" s="342" t="s">
        <v>163</v>
      </c>
      <c r="F9" s="352"/>
      <c r="G9" s="342" t="s">
        <v>16</v>
      </c>
      <c r="H9" s="365" t="s">
        <v>163</v>
      </c>
      <c r="I9" s="370"/>
      <c r="J9" s="366"/>
      <c r="K9" s="342" t="s">
        <v>16</v>
      </c>
      <c r="L9" s="365" t="s">
        <v>19</v>
      </c>
      <c r="M9" s="346"/>
      <c r="N9" s="346"/>
    </row>
    <row r="10" spans="1:14" s="24" customFormat="1" x14ac:dyDescent="0.25">
      <c r="A10" s="389"/>
      <c r="B10" s="362"/>
      <c r="C10" s="386"/>
      <c r="D10" s="352"/>
      <c r="E10" s="343"/>
      <c r="F10" s="352"/>
      <c r="G10" s="352"/>
      <c r="H10" s="379"/>
      <c r="I10" s="370"/>
      <c r="J10" s="366"/>
      <c r="K10" s="352"/>
      <c r="L10" s="366"/>
      <c r="M10" s="346"/>
      <c r="N10" s="346"/>
    </row>
    <row r="11" spans="1:14" s="24" customFormat="1" x14ac:dyDescent="0.25">
      <c r="A11" s="389"/>
      <c r="B11" s="362"/>
      <c r="C11" s="386"/>
      <c r="D11" s="352"/>
      <c r="E11" s="343"/>
      <c r="F11" s="352"/>
      <c r="G11" s="352"/>
      <c r="H11" s="379"/>
      <c r="I11" s="370"/>
      <c r="J11" s="366"/>
      <c r="K11" s="352"/>
      <c r="L11" s="366"/>
      <c r="M11" s="346"/>
      <c r="N11" s="346"/>
    </row>
    <row r="12" spans="1:14" s="24" customFormat="1" ht="120" customHeight="1" thickBot="1" x14ac:dyDescent="0.3">
      <c r="A12" s="390"/>
      <c r="B12" s="363"/>
      <c r="C12" s="387"/>
      <c r="D12" s="353"/>
      <c r="E12" s="344"/>
      <c r="F12" s="353"/>
      <c r="G12" s="353"/>
      <c r="H12" s="380"/>
      <c r="I12" s="371"/>
      <c r="J12" s="367"/>
      <c r="K12" s="353"/>
      <c r="L12" s="367"/>
      <c r="M12" s="347"/>
      <c r="N12" s="347"/>
    </row>
    <row r="13" spans="1:14" s="24" customFormat="1" ht="21" thickBot="1" x14ac:dyDescent="0.4">
      <c r="A13" s="36">
        <v>1</v>
      </c>
      <c r="B13" s="29">
        <v>2</v>
      </c>
      <c r="C13" s="23">
        <v>3</v>
      </c>
      <c r="D13" s="23">
        <v>4</v>
      </c>
      <c r="E13" s="23">
        <v>5</v>
      </c>
      <c r="F13" s="23">
        <v>6</v>
      </c>
      <c r="G13" s="23">
        <v>7</v>
      </c>
      <c r="H13" s="27">
        <v>8</v>
      </c>
      <c r="I13" s="27">
        <v>9</v>
      </c>
      <c r="J13" s="27">
        <v>10</v>
      </c>
      <c r="K13" s="27">
        <v>11</v>
      </c>
      <c r="L13" s="18">
        <v>12</v>
      </c>
      <c r="M13" s="18">
        <v>13</v>
      </c>
      <c r="N13" s="18">
        <v>14</v>
      </c>
    </row>
    <row r="14" spans="1:14" s="24" customFormat="1" ht="29.25" customHeight="1" x14ac:dyDescent="0.25">
      <c r="A14" s="381" t="s">
        <v>23</v>
      </c>
      <c r="B14" s="382"/>
      <c r="C14" s="382"/>
      <c r="D14" s="382"/>
      <c r="E14" s="382"/>
      <c r="F14" s="382"/>
      <c r="G14" s="382"/>
      <c r="H14" s="382"/>
      <c r="I14" s="382"/>
      <c r="J14" s="382"/>
      <c r="K14" s="382"/>
      <c r="L14" s="382"/>
      <c r="M14" s="382"/>
      <c r="N14" s="383"/>
    </row>
    <row r="15" spans="1:14" s="24" customFormat="1" ht="33.75" customHeight="1" x14ac:dyDescent="0.25">
      <c r="A15" s="374" t="s">
        <v>6</v>
      </c>
      <c r="B15" s="375"/>
      <c r="C15" s="375"/>
      <c r="D15" s="375"/>
      <c r="E15" s="375"/>
      <c r="F15" s="375"/>
      <c r="G15" s="375"/>
      <c r="H15" s="375"/>
      <c r="I15" s="375"/>
      <c r="J15" s="375"/>
      <c r="K15" s="375"/>
      <c r="L15" s="375"/>
      <c r="M15" s="375"/>
      <c r="N15" s="376"/>
    </row>
    <row r="16" spans="1:14" s="7" customFormat="1" ht="35.25" customHeight="1" x14ac:dyDescent="0.25">
      <c r="A16" s="134">
        <v>10000000</v>
      </c>
      <c r="B16" s="138" t="s">
        <v>12</v>
      </c>
      <c r="C16" s="43">
        <f>D16+E16</f>
        <v>46282</v>
      </c>
      <c r="D16" s="43">
        <f>D17+D18</f>
        <v>46282</v>
      </c>
      <c r="E16" s="43">
        <f>E17+E18</f>
        <v>0</v>
      </c>
      <c r="F16" s="43">
        <f>G16+H16</f>
        <v>47145.7</v>
      </c>
      <c r="G16" s="43">
        <f>G17+G18</f>
        <v>47145.7</v>
      </c>
      <c r="H16" s="43">
        <f>H17+H18</f>
        <v>0</v>
      </c>
      <c r="I16" s="43">
        <f>I17+I18</f>
        <v>47145.7</v>
      </c>
      <c r="J16" s="43">
        <f>K16+L16</f>
        <v>47505.8</v>
      </c>
      <c r="K16" s="43">
        <f>K17+K18</f>
        <v>47505.8</v>
      </c>
      <c r="L16" s="43">
        <f>L17+L18</f>
        <v>0</v>
      </c>
      <c r="M16" s="43">
        <f>SUM(K16/I16*100)</f>
        <v>100.76380242524769</v>
      </c>
      <c r="N16" s="44">
        <f>K16-I16</f>
        <v>360.10000000000582</v>
      </c>
    </row>
    <row r="17" spans="1:14" s="7" customFormat="1" ht="78.75" customHeight="1" x14ac:dyDescent="0.25">
      <c r="A17" s="76">
        <v>13010200</v>
      </c>
      <c r="B17" s="309" t="s">
        <v>133</v>
      </c>
      <c r="C17" s="45">
        <f>D17+E17</f>
        <v>2</v>
      </c>
      <c r="D17" s="49">
        <v>2</v>
      </c>
      <c r="E17" s="49">
        <v>0</v>
      </c>
      <c r="F17" s="45">
        <f>G17+H17</f>
        <v>2</v>
      </c>
      <c r="G17" s="49">
        <v>2</v>
      </c>
      <c r="H17" s="49">
        <v>0</v>
      </c>
      <c r="I17" s="49">
        <v>2</v>
      </c>
      <c r="J17" s="47">
        <f t="shared" ref="J17:J24" si="0">K17+L17</f>
        <v>0.5</v>
      </c>
      <c r="K17" s="49">
        <v>0.5</v>
      </c>
      <c r="L17" s="49">
        <v>0</v>
      </c>
      <c r="M17" s="147">
        <f t="shared" ref="M17:M43" si="1">SUM(K17/I17*100)</f>
        <v>25</v>
      </c>
      <c r="N17" s="44">
        <f>K17-I17</f>
        <v>-1.5</v>
      </c>
    </row>
    <row r="18" spans="1:14" s="7" customFormat="1" ht="59.25" customHeight="1" x14ac:dyDescent="0.25">
      <c r="A18" s="135">
        <v>18000000</v>
      </c>
      <c r="B18" s="206" t="s">
        <v>168</v>
      </c>
      <c r="C18" s="47">
        <f t="shared" ref="C18:C24" si="2">D18+E18</f>
        <v>46280</v>
      </c>
      <c r="D18" s="47">
        <f>D19+D24</f>
        <v>46280</v>
      </c>
      <c r="E18" s="47">
        <f>E19+E24</f>
        <v>0</v>
      </c>
      <c r="F18" s="47">
        <f>G18+H18</f>
        <v>47143.7</v>
      </c>
      <c r="G18" s="47">
        <f>G19+G24</f>
        <v>47143.7</v>
      </c>
      <c r="H18" s="47">
        <f>H20</f>
        <v>0</v>
      </c>
      <c r="I18" s="47">
        <f>I19+I24</f>
        <v>47143.7</v>
      </c>
      <c r="J18" s="47">
        <f t="shared" si="0"/>
        <v>47505.3</v>
      </c>
      <c r="K18" s="47">
        <f>K19+K24</f>
        <v>47505.3</v>
      </c>
      <c r="L18" s="47">
        <f>L19</f>
        <v>0</v>
      </c>
      <c r="M18" s="147">
        <f t="shared" si="1"/>
        <v>100.76701658970342</v>
      </c>
      <c r="N18" s="48">
        <f t="shared" ref="N18:N51" si="3">K18-I18</f>
        <v>361.60000000000582</v>
      </c>
    </row>
    <row r="19" spans="1:14" s="7" customFormat="1" ht="37.65" customHeight="1" x14ac:dyDescent="0.25">
      <c r="A19" s="134">
        <v>18010000</v>
      </c>
      <c r="B19" s="139" t="s">
        <v>106</v>
      </c>
      <c r="C19" s="47">
        <f t="shared" si="2"/>
        <v>14294</v>
      </c>
      <c r="D19" s="47">
        <f>SUM(D20:D23)</f>
        <v>14294</v>
      </c>
      <c r="E19" s="47">
        <f>SUM(E20:E23)</f>
        <v>0</v>
      </c>
      <c r="F19" s="47">
        <f t="shared" ref="F19:F37" si="4">G19+H19</f>
        <v>14294</v>
      </c>
      <c r="G19" s="47">
        <f>SUM(G20:G23)</f>
        <v>14294</v>
      </c>
      <c r="H19" s="47">
        <f>SUM(H20:H23)</f>
        <v>0</v>
      </c>
      <c r="I19" s="47">
        <f>SUM(I20:I23)</f>
        <v>14294</v>
      </c>
      <c r="J19" s="47">
        <f t="shared" si="0"/>
        <v>14203.9</v>
      </c>
      <c r="K19" s="47">
        <f>SUM(K20:K23)</f>
        <v>14203.9</v>
      </c>
      <c r="L19" s="47">
        <f>SUM(L20:L23)</f>
        <v>0</v>
      </c>
      <c r="M19" s="147">
        <f>SUM(K19/I19*100)</f>
        <v>99.369665593955503</v>
      </c>
      <c r="N19" s="48">
        <f>K19-I19</f>
        <v>-90.100000000000364</v>
      </c>
    </row>
    <row r="20" spans="1:14" s="7" customFormat="1" ht="48.75" customHeight="1" x14ac:dyDescent="0.25">
      <c r="A20" s="77">
        <v>18010100</v>
      </c>
      <c r="B20" s="308" t="s">
        <v>108</v>
      </c>
      <c r="C20" s="45">
        <f t="shared" si="2"/>
        <v>16.7</v>
      </c>
      <c r="D20" s="45">
        <v>16.7</v>
      </c>
      <c r="E20" s="45">
        <v>0</v>
      </c>
      <c r="F20" s="45">
        <f>G20+H20</f>
        <v>16.7</v>
      </c>
      <c r="G20" s="45">
        <v>16.7</v>
      </c>
      <c r="H20" s="45">
        <v>0</v>
      </c>
      <c r="I20" s="45">
        <v>16.7</v>
      </c>
      <c r="J20" s="45">
        <v>26.4</v>
      </c>
      <c r="K20" s="45">
        <v>26.4</v>
      </c>
      <c r="L20" s="181">
        <v>0</v>
      </c>
      <c r="M20" s="154">
        <f t="shared" si="1"/>
        <v>158.08383233532933</v>
      </c>
      <c r="N20" s="44">
        <f t="shared" si="3"/>
        <v>9.6999999999999993</v>
      </c>
    </row>
    <row r="21" spans="1:14" s="25" customFormat="1" ht="48" customHeight="1" x14ac:dyDescent="0.25">
      <c r="A21" s="77">
        <v>18010200</v>
      </c>
      <c r="B21" s="308" t="s">
        <v>109</v>
      </c>
      <c r="C21" s="45">
        <f t="shared" si="2"/>
        <v>337.4</v>
      </c>
      <c r="D21" s="49">
        <v>337.4</v>
      </c>
      <c r="E21" s="49">
        <v>0</v>
      </c>
      <c r="F21" s="45">
        <f>G21+H21</f>
        <v>337.4</v>
      </c>
      <c r="G21" s="49">
        <v>337.4</v>
      </c>
      <c r="H21" s="49">
        <v>0</v>
      </c>
      <c r="I21" s="49">
        <v>337.4</v>
      </c>
      <c r="J21" s="45">
        <v>405.9</v>
      </c>
      <c r="K21" s="49">
        <v>405.9</v>
      </c>
      <c r="L21" s="49">
        <v>0</v>
      </c>
      <c r="M21" s="154">
        <f t="shared" si="1"/>
        <v>120.30231179608772</v>
      </c>
      <c r="N21" s="44">
        <f t="shared" si="3"/>
        <v>68.5</v>
      </c>
    </row>
    <row r="22" spans="1:14" s="25" customFormat="1" ht="56.25" customHeight="1" x14ac:dyDescent="0.25">
      <c r="A22" s="76">
        <v>18010300</v>
      </c>
      <c r="B22" s="308" t="s">
        <v>110</v>
      </c>
      <c r="C22" s="45">
        <f t="shared" si="2"/>
        <v>3366.3</v>
      </c>
      <c r="D22" s="50">
        <v>3366.3</v>
      </c>
      <c r="E22" s="49">
        <v>0</v>
      </c>
      <c r="F22" s="45">
        <f>G22+H22</f>
        <v>3366.3</v>
      </c>
      <c r="G22" s="50">
        <v>3366.3</v>
      </c>
      <c r="H22" s="49">
        <v>0</v>
      </c>
      <c r="I22" s="50">
        <v>3366.3</v>
      </c>
      <c r="J22" s="45">
        <v>3276.8</v>
      </c>
      <c r="K22" s="50">
        <v>3276.8</v>
      </c>
      <c r="L22" s="50">
        <v>0</v>
      </c>
      <c r="M22" s="154">
        <f t="shared" si="1"/>
        <v>97.341294596441202</v>
      </c>
      <c r="N22" s="44">
        <f t="shared" si="3"/>
        <v>-89.5</v>
      </c>
    </row>
    <row r="23" spans="1:14" s="7" customFormat="1" ht="47.25" customHeight="1" x14ac:dyDescent="0.25">
      <c r="A23" s="76">
        <v>18010400</v>
      </c>
      <c r="B23" s="308" t="s">
        <v>111</v>
      </c>
      <c r="C23" s="45">
        <f t="shared" si="2"/>
        <v>10573.6</v>
      </c>
      <c r="D23" s="50">
        <v>10573.6</v>
      </c>
      <c r="E23" s="49">
        <v>0</v>
      </c>
      <c r="F23" s="45">
        <f>G23+H23</f>
        <v>10573.6</v>
      </c>
      <c r="G23" s="50">
        <v>10573.6</v>
      </c>
      <c r="H23" s="49">
        <v>0</v>
      </c>
      <c r="I23" s="50">
        <v>10573.6</v>
      </c>
      <c r="J23" s="45">
        <v>10494.8</v>
      </c>
      <c r="K23" s="50">
        <v>10494.8</v>
      </c>
      <c r="L23" s="50">
        <v>0</v>
      </c>
      <c r="M23" s="154">
        <f t="shared" si="1"/>
        <v>99.254747673450851</v>
      </c>
      <c r="N23" s="44">
        <f t="shared" si="3"/>
        <v>-78.800000000001091</v>
      </c>
    </row>
    <row r="24" spans="1:14" s="24" customFormat="1" ht="34.5" customHeight="1" x14ac:dyDescent="0.25">
      <c r="A24" s="134">
        <v>18050000</v>
      </c>
      <c r="B24" s="182" t="s">
        <v>156</v>
      </c>
      <c r="C24" s="181">
        <f t="shared" si="2"/>
        <v>31986</v>
      </c>
      <c r="D24" s="181">
        <f>D25+D26</f>
        <v>31986</v>
      </c>
      <c r="E24" s="181">
        <f>E25+E26</f>
        <v>0</v>
      </c>
      <c r="F24" s="311">
        <f t="shared" si="4"/>
        <v>32849.699999999997</v>
      </c>
      <c r="G24" s="181">
        <f>G25+G26</f>
        <v>32849.699999999997</v>
      </c>
      <c r="H24" s="183">
        <f>H25+H26</f>
        <v>0</v>
      </c>
      <c r="I24" s="183">
        <f>I25+I26</f>
        <v>32849.699999999997</v>
      </c>
      <c r="J24" s="311">
        <f t="shared" si="0"/>
        <v>33301.4</v>
      </c>
      <c r="K24" s="183">
        <f>K25+K26</f>
        <v>33301.4</v>
      </c>
      <c r="L24" s="183">
        <f>L25+L26</f>
        <v>0</v>
      </c>
      <c r="M24" s="43">
        <f t="shared" si="1"/>
        <v>101.3750506092902</v>
      </c>
      <c r="N24" s="44">
        <f t="shared" si="3"/>
        <v>451.70000000000437</v>
      </c>
    </row>
    <row r="25" spans="1:14" s="24" customFormat="1" ht="32.25" customHeight="1" x14ac:dyDescent="0.25">
      <c r="A25" s="76">
        <v>18050300</v>
      </c>
      <c r="B25" s="140" t="s">
        <v>158</v>
      </c>
      <c r="C25" s="45">
        <f>D25</f>
        <v>1299</v>
      </c>
      <c r="D25" s="50">
        <v>1299</v>
      </c>
      <c r="E25" s="50">
        <v>0</v>
      </c>
      <c r="F25" s="305">
        <f t="shared" si="4"/>
        <v>1299</v>
      </c>
      <c r="G25" s="50">
        <v>1299</v>
      </c>
      <c r="H25" s="50">
        <v>0</v>
      </c>
      <c r="I25" s="50">
        <v>1299</v>
      </c>
      <c r="J25" s="305">
        <v>1879.8</v>
      </c>
      <c r="K25" s="50">
        <v>1879.8</v>
      </c>
      <c r="L25" s="50">
        <v>0</v>
      </c>
      <c r="M25" s="154">
        <f t="shared" si="1"/>
        <v>144.71131639722864</v>
      </c>
      <c r="N25" s="44">
        <f t="shared" si="3"/>
        <v>580.79999999999995</v>
      </c>
    </row>
    <row r="26" spans="1:14" s="24" customFormat="1" ht="27.75" customHeight="1" x14ac:dyDescent="0.25">
      <c r="A26" s="76">
        <v>18050400</v>
      </c>
      <c r="B26" s="140" t="s">
        <v>159</v>
      </c>
      <c r="C26" s="45">
        <f>D26</f>
        <v>30687</v>
      </c>
      <c r="D26" s="50">
        <v>30687</v>
      </c>
      <c r="E26" s="50">
        <v>0</v>
      </c>
      <c r="F26" s="305">
        <f t="shared" si="4"/>
        <v>31550.7</v>
      </c>
      <c r="G26" s="50">
        <v>31550.7</v>
      </c>
      <c r="H26" s="50">
        <v>0</v>
      </c>
      <c r="I26" s="50">
        <v>31550.7</v>
      </c>
      <c r="J26" s="305">
        <v>31421.599999999999</v>
      </c>
      <c r="K26" s="50">
        <v>31421.599999999999</v>
      </c>
      <c r="L26" s="50">
        <v>0</v>
      </c>
      <c r="M26" s="154">
        <f t="shared" si="1"/>
        <v>99.590817319425554</v>
      </c>
      <c r="N26" s="44">
        <f t="shared" si="3"/>
        <v>-129.10000000000218</v>
      </c>
    </row>
    <row r="27" spans="1:14" s="7" customFormat="1" ht="33" customHeight="1" x14ac:dyDescent="0.25">
      <c r="A27" s="134">
        <v>20000000</v>
      </c>
      <c r="B27" s="42" t="s">
        <v>13</v>
      </c>
      <c r="C27" s="43">
        <f t="shared" ref="C27:C36" si="5">D27+E27</f>
        <v>800</v>
      </c>
      <c r="D27" s="43">
        <f>D28+D29+D30</f>
        <v>800</v>
      </c>
      <c r="E27" s="43">
        <f>E28+E29+E30</f>
        <v>0</v>
      </c>
      <c r="F27" s="43">
        <f>G27+H27</f>
        <v>985.2</v>
      </c>
      <c r="G27" s="43">
        <f>G28+G29+G30+G32</f>
        <v>985.2</v>
      </c>
      <c r="H27" s="43">
        <f>H28+H29+H30+H32</f>
        <v>0</v>
      </c>
      <c r="I27" s="43">
        <f>I28+I29+I30+I32</f>
        <v>985.2</v>
      </c>
      <c r="J27" s="43">
        <f t="shared" ref="J27:J32" si="6">K27+L27</f>
        <v>625.4</v>
      </c>
      <c r="K27" s="43">
        <f>K28+K29+K30+K32</f>
        <v>625.4</v>
      </c>
      <c r="L27" s="43">
        <f>L28+L30</f>
        <v>0</v>
      </c>
      <c r="M27" s="43">
        <f t="shared" si="1"/>
        <v>63.479496548924075</v>
      </c>
      <c r="N27" s="44">
        <f t="shared" si="3"/>
        <v>-359.80000000000007</v>
      </c>
    </row>
    <row r="28" spans="1:14" s="24" customFormat="1" ht="29.25" customHeight="1" x14ac:dyDescent="0.25">
      <c r="A28" s="76">
        <v>21081100</v>
      </c>
      <c r="B28" s="140" t="s">
        <v>9</v>
      </c>
      <c r="C28" s="50">
        <f>D28+E28</f>
        <v>550</v>
      </c>
      <c r="D28" s="50">
        <v>550</v>
      </c>
      <c r="E28" s="50">
        <v>0</v>
      </c>
      <c r="F28" s="50">
        <f t="shared" si="4"/>
        <v>550</v>
      </c>
      <c r="G28" s="50">
        <v>550</v>
      </c>
      <c r="H28" s="50">
        <v>0</v>
      </c>
      <c r="I28" s="50">
        <v>550</v>
      </c>
      <c r="J28" s="49">
        <v>308</v>
      </c>
      <c r="K28" s="50">
        <v>308</v>
      </c>
      <c r="L28" s="50">
        <v>0</v>
      </c>
      <c r="M28" s="154">
        <f t="shared" si="1"/>
        <v>56.000000000000007</v>
      </c>
      <c r="N28" s="51">
        <f t="shared" si="3"/>
        <v>-242</v>
      </c>
    </row>
    <row r="29" spans="1:14" s="24" customFormat="1" ht="111" customHeight="1" x14ac:dyDescent="0.25">
      <c r="A29" s="76">
        <v>21081500</v>
      </c>
      <c r="B29" s="306" t="s">
        <v>177</v>
      </c>
      <c r="C29" s="50">
        <f>D29+E29</f>
        <v>250</v>
      </c>
      <c r="D29" s="50">
        <v>250</v>
      </c>
      <c r="E29" s="50">
        <v>0</v>
      </c>
      <c r="F29" s="50">
        <f t="shared" si="4"/>
        <v>435.2</v>
      </c>
      <c r="G29" s="50">
        <v>435.2</v>
      </c>
      <c r="H29" s="50">
        <v>0</v>
      </c>
      <c r="I29" s="50">
        <v>435.2</v>
      </c>
      <c r="J29" s="49">
        <v>308.3</v>
      </c>
      <c r="K29" s="50">
        <v>308.3</v>
      </c>
      <c r="L29" s="50">
        <v>0</v>
      </c>
      <c r="M29" s="154">
        <f t="shared" si="1"/>
        <v>70.840992647058826</v>
      </c>
      <c r="N29" s="51">
        <f t="shared" si="3"/>
        <v>-126.89999999999998</v>
      </c>
    </row>
    <row r="30" spans="1:14" s="24" customFormat="1" ht="33" hidden="1" customHeight="1" x14ac:dyDescent="0.25">
      <c r="A30" s="76"/>
      <c r="B30" s="140"/>
      <c r="C30" s="50"/>
      <c r="D30" s="50"/>
      <c r="E30" s="50"/>
      <c r="F30" s="50"/>
      <c r="G30" s="50"/>
      <c r="H30" s="50"/>
      <c r="I30" s="50"/>
      <c r="J30" s="49">
        <f t="shared" si="6"/>
        <v>0</v>
      </c>
      <c r="K30" s="45"/>
      <c r="L30" s="50"/>
      <c r="M30" s="154"/>
      <c r="N30" s="51"/>
    </row>
    <row r="31" spans="1:14" s="7" customFormat="1" ht="33" hidden="1" customHeight="1" x14ac:dyDescent="0.25">
      <c r="A31" s="193"/>
      <c r="B31" s="194"/>
      <c r="C31" s="159"/>
      <c r="D31" s="159"/>
      <c r="E31" s="159"/>
      <c r="F31" s="159"/>
      <c r="G31" s="159"/>
      <c r="H31" s="159"/>
      <c r="I31" s="159"/>
      <c r="J31" s="49">
        <f t="shared" si="6"/>
        <v>0</v>
      </c>
      <c r="K31" s="159"/>
      <c r="L31" s="159"/>
      <c r="M31" s="159"/>
      <c r="N31" s="195"/>
    </row>
    <row r="32" spans="1:14" s="24" customFormat="1" ht="33" customHeight="1" x14ac:dyDescent="0.25">
      <c r="A32" s="196">
        <v>24060300</v>
      </c>
      <c r="B32" s="197" t="s">
        <v>148</v>
      </c>
      <c r="C32" s="198">
        <v>0</v>
      </c>
      <c r="D32" s="198">
        <v>0</v>
      </c>
      <c r="E32" s="198">
        <v>0</v>
      </c>
      <c r="F32" s="198">
        <f>G32+H32</f>
        <v>0</v>
      </c>
      <c r="G32" s="198">
        <v>0</v>
      </c>
      <c r="H32" s="198">
        <v>0</v>
      </c>
      <c r="I32" s="198">
        <v>0</v>
      </c>
      <c r="J32" s="49">
        <f t="shared" si="6"/>
        <v>9.1</v>
      </c>
      <c r="K32" s="198">
        <v>9.1</v>
      </c>
      <c r="L32" s="198">
        <v>0</v>
      </c>
      <c r="M32" s="199" t="e">
        <f>SUM(K32/I32*100)</f>
        <v>#DIV/0!</v>
      </c>
      <c r="N32" s="200">
        <f>K32-I32</f>
        <v>9.1</v>
      </c>
    </row>
    <row r="33" spans="1:15" s="24" customFormat="1" ht="33" hidden="1" customHeight="1" x14ac:dyDescent="0.25">
      <c r="A33" s="137">
        <v>30000000</v>
      </c>
      <c r="B33" s="142" t="s">
        <v>134</v>
      </c>
      <c r="C33" s="43">
        <f t="shared" si="5"/>
        <v>0</v>
      </c>
      <c r="D33" s="43">
        <f>D34</f>
        <v>0</v>
      </c>
      <c r="E33" s="43">
        <f t="shared" ref="E33:L33" si="7">E34</f>
        <v>0</v>
      </c>
      <c r="F33" s="43">
        <f t="shared" si="4"/>
        <v>0</v>
      </c>
      <c r="G33" s="43">
        <f>G34</f>
        <v>0</v>
      </c>
      <c r="H33" s="43">
        <f t="shared" si="7"/>
        <v>0</v>
      </c>
      <c r="I33" s="43">
        <f t="shared" si="7"/>
        <v>0</v>
      </c>
      <c r="J33" s="43">
        <f t="shared" si="7"/>
        <v>0</v>
      </c>
      <c r="K33" s="43">
        <f t="shared" si="7"/>
        <v>0</v>
      </c>
      <c r="L33" s="43">
        <f t="shared" si="7"/>
        <v>0</v>
      </c>
      <c r="M33" s="154" t="e">
        <f t="shared" si="1"/>
        <v>#DIV/0!</v>
      </c>
      <c r="N33" s="51">
        <f t="shared" si="3"/>
        <v>0</v>
      </c>
      <c r="O33" s="7"/>
    </row>
    <row r="34" spans="1:15" s="24" customFormat="1" ht="93.75" hidden="1" customHeight="1" x14ac:dyDescent="0.25">
      <c r="A34" s="76">
        <v>31010200</v>
      </c>
      <c r="B34" s="141" t="s">
        <v>169</v>
      </c>
      <c r="C34" s="50">
        <f t="shared" si="5"/>
        <v>0</v>
      </c>
      <c r="D34" s="50">
        <v>0</v>
      </c>
      <c r="E34" s="50">
        <v>0</v>
      </c>
      <c r="F34" s="50">
        <f t="shared" si="4"/>
        <v>0</v>
      </c>
      <c r="G34" s="50">
        <v>0</v>
      </c>
      <c r="H34" s="50">
        <v>0</v>
      </c>
      <c r="I34" s="50">
        <v>0</v>
      </c>
      <c r="J34" s="49">
        <f>K34+L34</f>
        <v>0</v>
      </c>
      <c r="K34" s="45">
        <v>0</v>
      </c>
      <c r="L34" s="50">
        <v>0</v>
      </c>
      <c r="M34" s="154" t="e">
        <f t="shared" si="1"/>
        <v>#DIV/0!</v>
      </c>
      <c r="N34" s="51">
        <f t="shared" si="3"/>
        <v>0</v>
      </c>
    </row>
    <row r="35" spans="1:15" s="24" customFormat="1" ht="33.75" customHeight="1" x14ac:dyDescent="0.25">
      <c r="A35" s="78"/>
      <c r="B35" s="143" t="s">
        <v>135</v>
      </c>
      <c r="C35" s="43">
        <f t="shared" si="5"/>
        <v>47082</v>
      </c>
      <c r="D35" s="43">
        <f>D33+D27+D16</f>
        <v>47082</v>
      </c>
      <c r="E35" s="43">
        <f>E33+E27+E16</f>
        <v>0</v>
      </c>
      <c r="F35" s="43">
        <f t="shared" si="4"/>
        <v>48130.899999999994</v>
      </c>
      <c r="G35" s="43">
        <f>G33+G27+G16</f>
        <v>48130.899999999994</v>
      </c>
      <c r="H35" s="43">
        <f>H33+H27+H16</f>
        <v>0</v>
      </c>
      <c r="I35" s="43">
        <f>I33+I27+I16</f>
        <v>48130.899999999994</v>
      </c>
      <c r="J35" s="43">
        <f>K35+L35</f>
        <v>48131.200000000004</v>
      </c>
      <c r="K35" s="43">
        <f>K33+K27+K16</f>
        <v>48131.200000000004</v>
      </c>
      <c r="L35" s="43">
        <f>L33+L27+L16</f>
        <v>0</v>
      </c>
      <c r="M35" s="43">
        <f t="shared" si="1"/>
        <v>100.0006233002084</v>
      </c>
      <c r="N35" s="44">
        <f t="shared" si="3"/>
        <v>0.30000000001018634</v>
      </c>
    </row>
    <row r="36" spans="1:15" s="24" customFormat="1" ht="36" customHeight="1" x14ac:dyDescent="0.25">
      <c r="A36" s="137">
        <v>40000000</v>
      </c>
      <c r="B36" s="142" t="s">
        <v>136</v>
      </c>
      <c r="C36" s="43">
        <f t="shared" si="5"/>
        <v>48489.7</v>
      </c>
      <c r="D36" s="43">
        <f t="shared" ref="D36:K36" si="8">D37+D39</f>
        <v>48489.7</v>
      </c>
      <c r="E36" s="43">
        <f t="shared" si="8"/>
        <v>0</v>
      </c>
      <c r="F36" s="43">
        <f t="shared" si="8"/>
        <v>58588.899999999994</v>
      </c>
      <c r="G36" s="43">
        <f t="shared" si="8"/>
        <v>58588.899999999994</v>
      </c>
      <c r="H36" s="43">
        <f t="shared" si="8"/>
        <v>0</v>
      </c>
      <c r="I36" s="43">
        <f t="shared" si="8"/>
        <v>58588.899999999994</v>
      </c>
      <c r="J36" s="43">
        <f t="shared" si="8"/>
        <v>58588.899999999994</v>
      </c>
      <c r="K36" s="43">
        <f t="shared" si="8"/>
        <v>58588.899999999994</v>
      </c>
      <c r="L36" s="43">
        <f>L37+L43</f>
        <v>0</v>
      </c>
      <c r="M36" s="43">
        <f t="shared" si="1"/>
        <v>100</v>
      </c>
      <c r="N36" s="44">
        <f t="shared" si="3"/>
        <v>0</v>
      </c>
    </row>
    <row r="37" spans="1:15" s="24" customFormat="1" ht="33.75" customHeight="1" x14ac:dyDescent="0.25">
      <c r="A37" s="83">
        <v>41040400</v>
      </c>
      <c r="B37" s="144" t="s">
        <v>90</v>
      </c>
      <c r="C37" s="146">
        <f>D37+E37</f>
        <v>48489.7</v>
      </c>
      <c r="D37" s="146">
        <v>48489.7</v>
      </c>
      <c r="E37" s="146">
        <v>0</v>
      </c>
      <c r="F37" s="146">
        <f t="shared" si="4"/>
        <v>48923.1</v>
      </c>
      <c r="G37" s="146">
        <v>48923.1</v>
      </c>
      <c r="H37" s="146">
        <v>0</v>
      </c>
      <c r="I37" s="146">
        <v>48923.1</v>
      </c>
      <c r="J37" s="146">
        <v>48923.1</v>
      </c>
      <c r="K37" s="146">
        <v>48923.1</v>
      </c>
      <c r="L37" s="146">
        <v>0</v>
      </c>
      <c r="M37" s="147">
        <f t="shared" si="1"/>
        <v>100</v>
      </c>
      <c r="N37" s="48">
        <f t="shared" si="3"/>
        <v>0</v>
      </c>
    </row>
    <row r="38" spans="1:15" s="24" customFormat="1" ht="69" hidden="1" customHeight="1" x14ac:dyDescent="0.25">
      <c r="A38" s="83"/>
      <c r="B38" s="145" t="s">
        <v>22</v>
      </c>
      <c r="C38" s="147"/>
      <c r="D38" s="147"/>
      <c r="E38" s="147"/>
      <c r="F38" s="147"/>
      <c r="G38" s="147"/>
      <c r="H38" s="147"/>
      <c r="I38" s="147"/>
      <c r="J38" s="147">
        <f>K38</f>
        <v>0</v>
      </c>
      <c r="K38" s="147"/>
      <c r="L38" s="147"/>
      <c r="M38" s="147" t="e">
        <f t="shared" si="1"/>
        <v>#DIV/0!</v>
      </c>
      <c r="N38" s="48">
        <f t="shared" si="3"/>
        <v>0</v>
      </c>
    </row>
    <row r="39" spans="1:15" s="7" customFormat="1" ht="39" customHeight="1" x14ac:dyDescent="0.25">
      <c r="A39" s="84">
        <v>41050000</v>
      </c>
      <c r="B39" s="145" t="s">
        <v>91</v>
      </c>
      <c r="C39" s="147">
        <f>C42+C43</f>
        <v>0</v>
      </c>
      <c r="D39" s="147">
        <f>D42+D43</f>
        <v>0</v>
      </c>
      <c r="E39" s="147">
        <f>E42+E43</f>
        <v>0</v>
      </c>
      <c r="F39" s="147">
        <f>G39+H39</f>
        <v>9665.7999999999993</v>
      </c>
      <c r="G39" s="147">
        <f>G40</f>
        <v>9665.7999999999993</v>
      </c>
      <c r="H39" s="147">
        <f>H42+H43</f>
        <v>0</v>
      </c>
      <c r="I39" s="147">
        <f>I40</f>
        <v>9665.7999999999993</v>
      </c>
      <c r="J39" s="147">
        <f>K39+L39</f>
        <v>9665.7999999999993</v>
      </c>
      <c r="K39" s="147">
        <f>K40</f>
        <v>9665.7999999999993</v>
      </c>
      <c r="L39" s="147">
        <f>L40+L41+L42+L43+L44+L45+L48+L50</f>
        <v>0</v>
      </c>
      <c r="M39" s="147">
        <f t="shared" si="1"/>
        <v>100</v>
      </c>
      <c r="N39" s="48">
        <f t="shared" si="3"/>
        <v>0</v>
      </c>
    </row>
    <row r="40" spans="1:15" s="24" customFormat="1" ht="213" customHeight="1" x14ac:dyDescent="0.25">
      <c r="A40" s="76">
        <v>41050200</v>
      </c>
      <c r="B40" s="307" t="s">
        <v>174</v>
      </c>
      <c r="C40" s="148">
        <f>D40+E40</f>
        <v>0</v>
      </c>
      <c r="D40" s="148">
        <v>0</v>
      </c>
      <c r="E40" s="47">
        <v>0</v>
      </c>
      <c r="F40" s="47">
        <v>9665.7999999999993</v>
      </c>
      <c r="G40" s="47">
        <v>9665.7999999999993</v>
      </c>
      <c r="H40" s="47">
        <v>0</v>
      </c>
      <c r="I40" s="47">
        <v>9665.7999999999993</v>
      </c>
      <c r="J40" s="148">
        <v>9665.7999999999993</v>
      </c>
      <c r="K40" s="148">
        <v>9665.7999999999993</v>
      </c>
      <c r="L40" s="148">
        <v>0</v>
      </c>
      <c r="M40" s="147">
        <f t="shared" si="1"/>
        <v>100</v>
      </c>
      <c r="N40" s="48">
        <f t="shared" si="3"/>
        <v>0</v>
      </c>
    </row>
    <row r="41" spans="1:15" s="24" customFormat="1" ht="89.25" hidden="1" customHeight="1" x14ac:dyDescent="0.25">
      <c r="A41" s="76">
        <v>41050200</v>
      </c>
      <c r="B41" s="144" t="s">
        <v>80</v>
      </c>
      <c r="C41" s="148">
        <f>D41+E41</f>
        <v>0</v>
      </c>
      <c r="D41" s="148">
        <v>0</v>
      </c>
      <c r="E41" s="47">
        <v>0</v>
      </c>
      <c r="F41" s="47">
        <f>G41+H41</f>
        <v>0</v>
      </c>
      <c r="G41" s="47">
        <v>0</v>
      </c>
      <c r="H41" s="47">
        <v>0</v>
      </c>
      <c r="I41" s="47">
        <v>0</v>
      </c>
      <c r="J41" s="148">
        <f>K41+L41</f>
        <v>0</v>
      </c>
      <c r="K41" s="148">
        <v>0</v>
      </c>
      <c r="L41" s="148">
        <v>0</v>
      </c>
      <c r="M41" s="147" t="e">
        <f t="shared" si="1"/>
        <v>#DIV/0!</v>
      </c>
      <c r="N41" s="48">
        <f t="shared" si="3"/>
        <v>0</v>
      </c>
    </row>
    <row r="42" spans="1:15" s="24" customFormat="1" ht="73.5" hidden="1" customHeight="1" x14ac:dyDescent="0.25">
      <c r="A42" s="76">
        <v>41053000</v>
      </c>
      <c r="B42" s="153" t="s">
        <v>142</v>
      </c>
      <c r="C42" s="148">
        <f>D42+E42</f>
        <v>0</v>
      </c>
      <c r="D42" s="148">
        <v>0</v>
      </c>
      <c r="E42" s="47">
        <v>0</v>
      </c>
      <c r="F42" s="47">
        <f>G42+H42</f>
        <v>0</v>
      </c>
      <c r="G42" s="47">
        <v>0</v>
      </c>
      <c r="H42" s="47">
        <v>0</v>
      </c>
      <c r="I42" s="47">
        <v>0</v>
      </c>
      <c r="J42" s="148">
        <f>K42+L42</f>
        <v>0</v>
      </c>
      <c r="K42" s="148">
        <v>0</v>
      </c>
      <c r="L42" s="148">
        <v>0</v>
      </c>
      <c r="M42" s="147" t="e">
        <f t="shared" si="1"/>
        <v>#DIV/0!</v>
      </c>
      <c r="N42" s="48">
        <f t="shared" si="3"/>
        <v>0</v>
      </c>
    </row>
    <row r="43" spans="1:15" s="24" customFormat="1" ht="35.25" hidden="1" customHeight="1" x14ac:dyDescent="0.25">
      <c r="A43" s="76">
        <v>41053900</v>
      </c>
      <c r="B43" s="144" t="s">
        <v>160</v>
      </c>
      <c r="C43" s="148">
        <f>C44</f>
        <v>0</v>
      </c>
      <c r="D43" s="148">
        <f t="shared" ref="D43:L43" si="9">D44</f>
        <v>0</v>
      </c>
      <c r="E43" s="148">
        <f t="shared" si="9"/>
        <v>0</v>
      </c>
      <c r="F43" s="148">
        <f t="shared" si="9"/>
        <v>0</v>
      </c>
      <c r="G43" s="148">
        <f t="shared" si="9"/>
        <v>0</v>
      </c>
      <c r="H43" s="148">
        <f t="shared" si="9"/>
        <v>0</v>
      </c>
      <c r="I43" s="148">
        <f>I44</f>
        <v>0</v>
      </c>
      <c r="J43" s="148">
        <f t="shared" si="9"/>
        <v>0</v>
      </c>
      <c r="K43" s="148">
        <f t="shared" si="9"/>
        <v>0</v>
      </c>
      <c r="L43" s="148">
        <f t="shared" si="9"/>
        <v>0</v>
      </c>
      <c r="M43" s="147" t="e">
        <f t="shared" si="1"/>
        <v>#DIV/0!</v>
      </c>
      <c r="N43" s="48">
        <f t="shared" si="3"/>
        <v>0</v>
      </c>
    </row>
    <row r="44" spans="1:15" s="24" customFormat="1" ht="61.5" hidden="1" customHeight="1" x14ac:dyDescent="0.25">
      <c r="A44" s="76"/>
      <c r="B44" s="141"/>
      <c r="C44" s="45"/>
      <c r="D44" s="45"/>
      <c r="E44" s="45"/>
      <c r="F44" s="45"/>
      <c r="G44" s="45"/>
      <c r="H44" s="45"/>
      <c r="I44" s="45"/>
      <c r="J44" s="45"/>
      <c r="K44" s="45"/>
      <c r="L44" s="45"/>
      <c r="M44" s="147"/>
      <c r="N44" s="51"/>
    </row>
    <row r="45" spans="1:15" s="24" customFormat="1" ht="133.5" hidden="1" customHeight="1" x14ac:dyDescent="0.25">
      <c r="A45" s="76">
        <v>41050400</v>
      </c>
      <c r="B45" s="75" t="s">
        <v>99</v>
      </c>
      <c r="C45" s="50">
        <v>0</v>
      </c>
      <c r="D45" s="50">
        <v>0</v>
      </c>
      <c r="E45" s="62">
        <v>0</v>
      </c>
      <c r="F45" s="62">
        <f>G45+H45</f>
        <v>0</v>
      </c>
      <c r="G45" s="45">
        <v>0</v>
      </c>
      <c r="H45" s="45">
        <v>0</v>
      </c>
      <c r="I45" s="45">
        <v>0</v>
      </c>
      <c r="J45" s="50">
        <f>K45+L45</f>
        <v>0</v>
      </c>
      <c r="K45" s="50">
        <v>0</v>
      </c>
      <c r="L45" s="50">
        <v>0</v>
      </c>
      <c r="M45" s="46" t="e">
        <f>SUM(K45/I45*100)</f>
        <v>#DIV/0!</v>
      </c>
      <c r="N45" s="51">
        <f>K45-I45</f>
        <v>0</v>
      </c>
    </row>
    <row r="46" spans="1:15" s="37" customFormat="1" ht="36.75" hidden="1" customHeight="1" thickBot="1" x14ac:dyDescent="0.5">
      <c r="A46" s="79"/>
      <c r="B46" s="85"/>
      <c r="C46" s="53"/>
      <c r="D46" s="53"/>
      <c r="E46" s="364">
        <v>2</v>
      </c>
      <c r="F46" s="364"/>
      <c r="G46" s="184"/>
      <c r="H46" s="184"/>
      <c r="I46" s="184"/>
      <c r="J46" s="53"/>
      <c r="K46" s="185"/>
      <c r="L46" s="186" t="s">
        <v>21</v>
      </c>
      <c r="M46" s="53"/>
      <c r="N46" s="187"/>
    </row>
    <row r="47" spans="1:15" s="24" customFormat="1" ht="30.75" hidden="1" customHeight="1" thickBot="1" x14ac:dyDescent="0.55000000000000004">
      <c r="A47" s="80">
        <v>1</v>
      </c>
      <c r="B47" s="86">
        <v>2</v>
      </c>
      <c r="C47" s="54">
        <v>3</v>
      </c>
      <c r="D47" s="54">
        <v>4</v>
      </c>
      <c r="E47" s="54">
        <v>5</v>
      </c>
      <c r="F47" s="54">
        <v>6</v>
      </c>
      <c r="G47" s="54">
        <v>7</v>
      </c>
      <c r="H47" s="188">
        <v>8</v>
      </c>
      <c r="I47" s="188">
        <v>9</v>
      </c>
      <c r="J47" s="188">
        <v>10</v>
      </c>
      <c r="K47" s="188">
        <v>11</v>
      </c>
      <c r="L47" s="55">
        <v>12</v>
      </c>
      <c r="M47" s="55">
        <v>13</v>
      </c>
      <c r="N47" s="55">
        <v>14</v>
      </c>
    </row>
    <row r="48" spans="1:15" s="24" customFormat="1" ht="271.5" hidden="1" customHeight="1" thickBot="1" x14ac:dyDescent="0.3">
      <c r="A48" s="81">
        <v>41050300</v>
      </c>
      <c r="B48" s="87" t="s">
        <v>112</v>
      </c>
      <c r="C48" s="71">
        <f>D48+E48</f>
        <v>0</v>
      </c>
      <c r="D48" s="71">
        <v>0</v>
      </c>
      <c r="E48" s="72">
        <v>0</v>
      </c>
      <c r="F48" s="73">
        <f>G48+H48</f>
        <v>0</v>
      </c>
      <c r="G48" s="72">
        <v>0</v>
      </c>
      <c r="H48" s="72">
        <v>0</v>
      </c>
      <c r="I48" s="72">
        <v>0</v>
      </c>
      <c r="J48" s="71">
        <f>K48+L48</f>
        <v>0</v>
      </c>
      <c r="K48" s="71">
        <v>0</v>
      </c>
      <c r="L48" s="71">
        <v>0</v>
      </c>
      <c r="M48" s="189" t="e">
        <f>SUM(K48/I48*100)</f>
        <v>#DIV/0!</v>
      </c>
      <c r="N48" s="190">
        <f t="shared" si="3"/>
        <v>0</v>
      </c>
    </row>
    <row r="49" spans="1:14" s="24" customFormat="1" ht="32.25" hidden="1" customHeight="1" x14ac:dyDescent="0.25">
      <c r="A49" s="82">
        <v>41050700</v>
      </c>
      <c r="B49" s="88" t="s">
        <v>113</v>
      </c>
      <c r="C49" s="65">
        <f>D49+E49</f>
        <v>0</v>
      </c>
      <c r="D49" s="65">
        <v>0</v>
      </c>
      <c r="E49" s="66">
        <v>0</v>
      </c>
      <c r="F49" s="67">
        <f>G49+H49</f>
        <v>0</v>
      </c>
      <c r="G49" s="66">
        <v>0</v>
      </c>
      <c r="H49" s="66">
        <v>0</v>
      </c>
      <c r="I49" s="66">
        <v>0</v>
      </c>
      <c r="J49" s="65">
        <f>K49+L49</f>
        <v>0</v>
      </c>
      <c r="K49" s="65">
        <v>0</v>
      </c>
      <c r="L49" s="65">
        <v>0</v>
      </c>
      <c r="M49" s="191" t="e">
        <f>SUM(K49/I49*100)</f>
        <v>#DIV/0!</v>
      </c>
      <c r="N49" s="192">
        <f>K49-I49</f>
        <v>0</v>
      </c>
    </row>
    <row r="50" spans="1:14" s="37" customFormat="1" ht="185.25" hidden="1" customHeight="1" x14ac:dyDescent="0.25">
      <c r="A50" s="82">
        <v>41050900</v>
      </c>
      <c r="B50" s="64" t="s">
        <v>128</v>
      </c>
      <c r="C50" s="65">
        <v>0</v>
      </c>
      <c r="D50" s="65">
        <v>0</v>
      </c>
      <c r="E50" s="66">
        <v>0</v>
      </c>
      <c r="F50" s="67">
        <f>G50+H50</f>
        <v>0</v>
      </c>
      <c r="G50" s="66">
        <v>0</v>
      </c>
      <c r="H50" s="66">
        <v>0</v>
      </c>
      <c r="I50" s="66">
        <v>0</v>
      </c>
      <c r="J50" s="65">
        <f>K50+L50</f>
        <v>0</v>
      </c>
      <c r="K50" s="65">
        <v>0</v>
      </c>
      <c r="L50" s="65">
        <v>0</v>
      </c>
      <c r="M50" s="191" t="e">
        <f>SUM(K50/I50*100)</f>
        <v>#DIV/0!</v>
      </c>
      <c r="N50" s="192">
        <f>K50-I50</f>
        <v>0</v>
      </c>
    </row>
    <row r="51" spans="1:14" s="24" customFormat="1" ht="64.5" hidden="1" customHeight="1" x14ac:dyDescent="0.25">
      <c r="A51" s="38"/>
      <c r="B51" s="30"/>
      <c r="C51" s="50">
        <v>0</v>
      </c>
      <c r="D51" s="50">
        <v>0</v>
      </c>
      <c r="E51" s="52">
        <v>0</v>
      </c>
      <c r="F51" s="45">
        <v>0</v>
      </c>
      <c r="G51" s="52">
        <v>0</v>
      </c>
      <c r="H51" s="52">
        <v>0</v>
      </c>
      <c r="I51" s="52">
        <v>0</v>
      </c>
      <c r="J51" s="50">
        <v>0</v>
      </c>
      <c r="K51" s="50">
        <v>0</v>
      </c>
      <c r="L51" s="50">
        <v>0</v>
      </c>
      <c r="M51" s="46" t="e">
        <f>SUM(K51/I51*100)</f>
        <v>#DIV/0!</v>
      </c>
      <c r="N51" s="51">
        <f t="shared" si="3"/>
        <v>0</v>
      </c>
    </row>
    <row r="52" spans="1:14" s="24" customFormat="1" ht="242.25" hidden="1" customHeight="1" x14ac:dyDescent="0.25">
      <c r="A52" s="38"/>
      <c r="B52" s="28" t="s">
        <v>17</v>
      </c>
      <c r="C52" s="50"/>
      <c r="D52" s="50"/>
      <c r="E52" s="52"/>
      <c r="F52" s="45"/>
      <c r="G52" s="52"/>
      <c r="H52" s="52"/>
      <c r="I52" s="52"/>
      <c r="J52" s="50"/>
      <c r="K52" s="50"/>
      <c r="L52" s="50"/>
      <c r="M52" s="46"/>
      <c r="N52" s="51"/>
    </row>
    <row r="53" spans="1:14" s="24" customFormat="1" ht="14.25" hidden="1" customHeight="1" x14ac:dyDescent="0.25">
      <c r="A53" s="38"/>
      <c r="B53" s="31" t="s">
        <v>10</v>
      </c>
      <c r="C53" s="159">
        <f>D53+E53</f>
        <v>95571.7</v>
      </c>
      <c r="D53" s="159">
        <f>D35+D36</f>
        <v>95571.7</v>
      </c>
      <c r="E53" s="159">
        <f>E35+E36</f>
        <v>0</v>
      </c>
      <c r="F53" s="159">
        <f>G53+H53</f>
        <v>106719.79999999999</v>
      </c>
      <c r="G53" s="159">
        <f t="shared" ref="G53:L53" si="10">G36+G35</f>
        <v>106719.79999999999</v>
      </c>
      <c r="H53" s="159">
        <f t="shared" si="10"/>
        <v>0</v>
      </c>
      <c r="I53" s="159">
        <f t="shared" si="10"/>
        <v>106719.79999999999</v>
      </c>
      <c r="J53" s="43">
        <f t="shared" si="10"/>
        <v>106720.1</v>
      </c>
      <c r="K53" s="43">
        <f t="shared" si="10"/>
        <v>106720.1</v>
      </c>
      <c r="L53" s="43">
        <f t="shared" si="10"/>
        <v>0</v>
      </c>
      <c r="M53" s="43">
        <f>SUM(K53/I53*100)</f>
        <v>100.00028110997212</v>
      </c>
      <c r="N53" s="44">
        <f>K53-I53</f>
        <v>0.3000000000174623</v>
      </c>
    </row>
    <row r="54" spans="1:14" s="24" customFormat="1" ht="42" customHeight="1" x14ac:dyDescent="0.25">
      <c r="A54" s="38"/>
      <c r="B54" s="31" t="s">
        <v>10</v>
      </c>
      <c r="C54" s="159">
        <f>D54+E54</f>
        <v>95571.7</v>
      </c>
      <c r="D54" s="159">
        <f>D35+D36</f>
        <v>95571.7</v>
      </c>
      <c r="E54" s="159">
        <f>E35+E36</f>
        <v>0</v>
      </c>
      <c r="F54" s="159">
        <f>G54+H54</f>
        <v>106719.79999999999</v>
      </c>
      <c r="G54" s="159">
        <f t="shared" ref="G54:L54" si="11">G36+G35</f>
        <v>106719.79999999999</v>
      </c>
      <c r="H54" s="159">
        <f t="shared" si="11"/>
        <v>0</v>
      </c>
      <c r="I54" s="159">
        <f t="shared" si="11"/>
        <v>106719.79999999999</v>
      </c>
      <c r="J54" s="43">
        <f t="shared" si="11"/>
        <v>106720.1</v>
      </c>
      <c r="K54" s="43">
        <f t="shared" si="11"/>
        <v>106720.1</v>
      </c>
      <c r="L54" s="43">
        <f t="shared" si="11"/>
        <v>0</v>
      </c>
      <c r="M54" s="147">
        <f>SUM(K54/I54*100)</f>
        <v>100.00028110997212</v>
      </c>
      <c r="N54" s="51">
        <f>K54-I54</f>
        <v>0.3000000000174623</v>
      </c>
    </row>
    <row r="55" spans="1:14" s="24" customFormat="1" ht="36" customHeight="1" x14ac:dyDescent="0.25">
      <c r="A55" s="349" t="s">
        <v>14</v>
      </c>
      <c r="B55" s="350"/>
      <c r="C55" s="350"/>
      <c r="D55" s="350"/>
      <c r="E55" s="350"/>
      <c r="F55" s="350"/>
      <c r="G55" s="350"/>
      <c r="H55" s="350"/>
      <c r="I55" s="350"/>
      <c r="J55" s="350"/>
      <c r="K55" s="350"/>
      <c r="L55" s="350"/>
      <c r="M55" s="350"/>
      <c r="N55" s="351"/>
    </row>
    <row r="56" spans="1:14" s="24" customFormat="1" ht="30" customHeight="1" x14ac:dyDescent="0.55000000000000004">
      <c r="A56" s="136">
        <v>25000000</v>
      </c>
      <c r="B56" s="140" t="s">
        <v>7</v>
      </c>
      <c r="C56" s="49">
        <f>E56</f>
        <v>1142.0999999999999</v>
      </c>
      <c r="D56" s="49">
        <v>0</v>
      </c>
      <c r="E56" s="49">
        <v>1142.0999999999999</v>
      </c>
      <c r="F56" s="49">
        <f>G56+H56</f>
        <v>6191.6</v>
      </c>
      <c r="G56" s="49">
        <v>0</v>
      </c>
      <c r="H56" s="205">
        <f>H58</f>
        <v>6191.6</v>
      </c>
      <c r="I56" s="205">
        <v>0</v>
      </c>
      <c r="J56" s="49">
        <f>K56+L56</f>
        <v>6254.1</v>
      </c>
      <c r="K56" s="49">
        <v>0</v>
      </c>
      <c r="L56" s="49">
        <v>6254.1</v>
      </c>
      <c r="M56" s="147" t="e">
        <f>SUM(K56/I56*100)</f>
        <v>#DIV/0!</v>
      </c>
      <c r="N56" s="51">
        <f>K56-I56</f>
        <v>0</v>
      </c>
    </row>
    <row r="57" spans="1:14" s="24" customFormat="1" ht="62.25" hidden="1" customHeight="1" x14ac:dyDescent="0.55000000000000004">
      <c r="A57" s="136">
        <v>41053900</v>
      </c>
      <c r="B57" s="141" t="s">
        <v>161</v>
      </c>
      <c r="C57" s="49">
        <f>D57+E57</f>
        <v>0</v>
      </c>
      <c r="D57" s="49">
        <v>0</v>
      </c>
      <c r="E57" s="49">
        <v>0</v>
      </c>
      <c r="F57" s="49">
        <f>G57+H57</f>
        <v>0</v>
      </c>
      <c r="G57" s="173">
        <v>0</v>
      </c>
      <c r="H57" s="173">
        <v>0</v>
      </c>
      <c r="I57" s="174">
        <v>0</v>
      </c>
      <c r="J57" s="49">
        <f>K57+L57</f>
        <v>0</v>
      </c>
      <c r="K57" s="173">
        <v>0</v>
      </c>
      <c r="L57" s="173">
        <v>0</v>
      </c>
      <c r="M57" s="147" t="e">
        <f>SUM(K57/I57*100)</f>
        <v>#DIV/0!</v>
      </c>
      <c r="N57" s="48">
        <f>K57-I57</f>
        <v>0</v>
      </c>
    </row>
    <row r="58" spans="1:14" s="24" customFormat="1" ht="33.75" customHeight="1" thickBot="1" x14ac:dyDescent="0.3">
      <c r="A58" s="38"/>
      <c r="B58" s="32" t="s">
        <v>11</v>
      </c>
      <c r="C58" s="149">
        <f>D58+E58</f>
        <v>1142.0999999999999</v>
      </c>
      <c r="D58" s="149">
        <f>D57+D56</f>
        <v>0</v>
      </c>
      <c r="E58" s="149">
        <f>E57+E56</f>
        <v>1142.0999999999999</v>
      </c>
      <c r="F58" s="149">
        <f>G58+H58</f>
        <v>6191.6</v>
      </c>
      <c r="G58" s="149">
        <f>G56+G57</f>
        <v>0</v>
      </c>
      <c r="H58" s="149">
        <v>6191.6</v>
      </c>
      <c r="I58" s="149">
        <f>I56+I57</f>
        <v>0</v>
      </c>
      <c r="J58" s="149">
        <f>K58+L58</f>
        <v>6254.1</v>
      </c>
      <c r="K58" s="149">
        <f>K57+K56</f>
        <v>0</v>
      </c>
      <c r="L58" s="149">
        <f>L57+L56</f>
        <v>6254.1</v>
      </c>
      <c r="M58" s="147" t="e">
        <f>SUM(K58/I58*100)</f>
        <v>#DIV/0!</v>
      </c>
      <c r="N58" s="48">
        <f>K58-I58</f>
        <v>0</v>
      </c>
    </row>
    <row r="59" spans="1:14" s="24" customFormat="1" ht="32.4" thickBot="1" x14ac:dyDescent="0.3">
      <c r="A59" s="39"/>
      <c r="B59" s="155" t="s">
        <v>0</v>
      </c>
      <c r="C59" s="156">
        <f>C58+C54</f>
        <v>96713.8</v>
      </c>
      <c r="D59" s="156">
        <f>D58+D54</f>
        <v>95571.7</v>
      </c>
      <c r="E59" s="156">
        <f>E58+E54</f>
        <v>1142.0999999999999</v>
      </c>
      <c r="F59" s="156">
        <f>G59+H59</f>
        <v>112911.4</v>
      </c>
      <c r="G59" s="310">
        <f>G58+G54</f>
        <v>106719.79999999999</v>
      </c>
      <c r="H59" s="310">
        <f>H58+H54</f>
        <v>6191.6</v>
      </c>
      <c r="I59" s="156">
        <f>I58+I54</f>
        <v>106719.79999999999</v>
      </c>
      <c r="J59" s="310">
        <f>K59+L59</f>
        <v>112974.20000000001</v>
      </c>
      <c r="K59" s="310">
        <f>K58+K54</f>
        <v>106720.1</v>
      </c>
      <c r="L59" s="310">
        <f>L58+L54</f>
        <v>6254.1</v>
      </c>
      <c r="M59" s="157">
        <f>SUM(K59/I59*100)</f>
        <v>100.00028110997212</v>
      </c>
      <c r="N59" s="158">
        <f>K59-I59</f>
        <v>0.3000000000174623</v>
      </c>
    </row>
    <row r="60" spans="1:14" s="37" customFormat="1" ht="36.75" customHeight="1" thickBot="1" x14ac:dyDescent="0.3">
      <c r="A60" s="356"/>
      <c r="B60" s="356"/>
      <c r="C60" s="360">
        <v>2</v>
      </c>
      <c r="D60" s="360"/>
      <c r="E60" s="360"/>
      <c r="F60" s="69"/>
      <c r="G60" s="70"/>
      <c r="H60" s="70"/>
      <c r="I60" s="339" t="s">
        <v>183</v>
      </c>
      <c r="J60" s="339"/>
      <c r="K60" s="339"/>
      <c r="L60" s="339"/>
      <c r="M60" s="339"/>
      <c r="N60" s="339"/>
    </row>
    <row r="61" spans="1:14" s="24" customFormat="1" ht="30.75" customHeight="1" thickBot="1" x14ac:dyDescent="0.4">
      <c r="A61" s="68">
        <v>1</v>
      </c>
      <c r="B61" s="23">
        <v>2</v>
      </c>
      <c r="C61" s="54">
        <v>3</v>
      </c>
      <c r="D61" s="54">
        <v>4</v>
      </c>
      <c r="E61" s="54">
        <v>5</v>
      </c>
      <c r="F61" s="54">
        <v>6</v>
      </c>
      <c r="G61" s="54">
        <v>7</v>
      </c>
      <c r="H61" s="54">
        <v>8</v>
      </c>
      <c r="I61" s="54">
        <v>9</v>
      </c>
      <c r="J61" s="54">
        <v>10</v>
      </c>
      <c r="K61" s="54">
        <v>11</v>
      </c>
      <c r="L61" s="55">
        <v>12</v>
      </c>
      <c r="M61" s="55">
        <v>13</v>
      </c>
      <c r="N61" s="55">
        <v>14</v>
      </c>
    </row>
    <row r="62" spans="1:14" s="24" customFormat="1" ht="31.8" x14ac:dyDescent="0.5">
      <c r="A62" s="89"/>
      <c r="B62" s="357" t="s">
        <v>105</v>
      </c>
      <c r="C62" s="358"/>
      <c r="D62" s="358"/>
      <c r="E62" s="358"/>
      <c r="F62" s="358"/>
      <c r="G62" s="358"/>
      <c r="H62" s="358"/>
      <c r="I62" s="358"/>
      <c r="J62" s="358"/>
      <c r="K62" s="358"/>
      <c r="L62" s="358"/>
      <c r="M62" s="358"/>
      <c r="N62" s="359"/>
    </row>
    <row r="63" spans="1:14" s="24" customFormat="1" ht="31.8" x14ac:dyDescent="0.5">
      <c r="A63" s="90" t="s">
        <v>50</v>
      </c>
      <c r="B63" s="91" t="s">
        <v>8</v>
      </c>
      <c r="C63" s="215">
        <f>D63+E63</f>
        <v>59140.1</v>
      </c>
      <c r="D63" s="215">
        <f>D64+D66</f>
        <v>59072.1</v>
      </c>
      <c r="E63" s="215">
        <f>E64+E67</f>
        <v>68</v>
      </c>
      <c r="F63" s="215">
        <f>F64+F66+F68</f>
        <v>60006.6</v>
      </c>
      <c r="G63" s="215">
        <f>G64+G66+G68</f>
        <v>59810.5</v>
      </c>
      <c r="H63" s="215">
        <f>H64+H67+H68</f>
        <v>196.1</v>
      </c>
      <c r="I63" s="215">
        <f>I64+I66+I68</f>
        <v>59810.5</v>
      </c>
      <c r="J63" s="215">
        <f t="shared" ref="J63:J84" si="12">K63+L63</f>
        <v>59685.8</v>
      </c>
      <c r="K63" s="215">
        <f>K64+K66+K68</f>
        <v>59511.5</v>
      </c>
      <c r="L63" s="215">
        <f>L64+L67+L68</f>
        <v>174.3</v>
      </c>
      <c r="M63" s="285">
        <f>SUM(K63/I63*100)</f>
        <v>99.500087777229751</v>
      </c>
      <c r="N63" s="217">
        <f>K63-I63</f>
        <v>-299</v>
      </c>
    </row>
    <row r="64" spans="1:14" s="24" customFormat="1" ht="63" customHeight="1" x14ac:dyDescent="0.55000000000000004">
      <c r="A64" s="90" t="s">
        <v>56</v>
      </c>
      <c r="B64" s="92" t="s">
        <v>157</v>
      </c>
      <c r="C64" s="214">
        <f>D64+E64</f>
        <v>59140.1</v>
      </c>
      <c r="D64" s="214">
        <v>59072.1</v>
      </c>
      <c r="E64" s="214">
        <v>68</v>
      </c>
      <c r="F64" s="214">
        <f>G64+H64</f>
        <v>60006.6</v>
      </c>
      <c r="G64" s="214">
        <v>59810.5</v>
      </c>
      <c r="H64" s="218">
        <v>196.1</v>
      </c>
      <c r="I64" s="219">
        <v>59810.5</v>
      </c>
      <c r="J64" s="220">
        <f t="shared" si="12"/>
        <v>59685.8</v>
      </c>
      <c r="K64" s="219">
        <v>59511.5</v>
      </c>
      <c r="L64" s="221">
        <v>174.3</v>
      </c>
      <c r="M64" s="284">
        <f t="shared" ref="M64:M106" si="13">SUM(K64/I64*100)</f>
        <v>99.500087777229751</v>
      </c>
      <c r="N64" s="223">
        <f t="shared" ref="N64:N107" si="14">K64-I64</f>
        <v>-299</v>
      </c>
    </row>
    <row r="65" spans="1:14" s="24" customFormat="1" ht="38.25" hidden="1" customHeight="1" x14ac:dyDescent="0.55000000000000004">
      <c r="A65" s="93"/>
      <c r="B65" s="94" t="s">
        <v>24</v>
      </c>
      <c r="C65" s="214">
        <f>D65+E65</f>
        <v>0</v>
      </c>
      <c r="D65" s="224"/>
      <c r="E65" s="224"/>
      <c r="F65" s="214">
        <f>G65+H65</f>
        <v>0</v>
      </c>
      <c r="G65" s="224"/>
      <c r="H65" s="225"/>
      <c r="I65" s="226"/>
      <c r="J65" s="220">
        <f t="shared" si="12"/>
        <v>0</v>
      </c>
      <c r="K65" s="226"/>
      <c r="L65" s="225"/>
      <c r="M65" s="284" t="e">
        <f>SUM(K65/I65*100)</f>
        <v>#DIV/0!</v>
      </c>
      <c r="N65" s="223">
        <f>K65-I65</f>
        <v>0</v>
      </c>
    </row>
    <row r="66" spans="1:14" s="24" customFormat="1" ht="33.75" hidden="1" customHeight="1" x14ac:dyDescent="0.55000000000000004">
      <c r="A66" s="90" t="s">
        <v>149</v>
      </c>
      <c r="B66" s="160" t="s">
        <v>79</v>
      </c>
      <c r="C66" s="218">
        <f>D66+E66</f>
        <v>0</v>
      </c>
      <c r="D66" s="218"/>
      <c r="E66" s="218"/>
      <c r="F66" s="218">
        <f>G66+H66</f>
        <v>0</v>
      </c>
      <c r="G66" s="218"/>
      <c r="H66" s="227"/>
      <c r="I66" s="228"/>
      <c r="J66" s="220">
        <v>0</v>
      </c>
      <c r="K66" s="228"/>
      <c r="L66" s="227"/>
      <c r="M66" s="284" t="e">
        <f>SUM(K66/I66*100)</f>
        <v>#DIV/0!</v>
      </c>
      <c r="N66" s="223">
        <f>K66-I66</f>
        <v>0</v>
      </c>
    </row>
    <row r="67" spans="1:14" s="97" customFormat="1" ht="36.75" hidden="1" customHeight="1" x14ac:dyDescent="0.55000000000000004">
      <c r="A67" s="95" t="s">
        <v>145</v>
      </c>
      <c r="B67" s="96" t="s">
        <v>146</v>
      </c>
      <c r="C67" s="214">
        <f>D67+E67</f>
        <v>0</v>
      </c>
      <c r="D67" s="218">
        <v>0</v>
      </c>
      <c r="E67" s="218">
        <v>0</v>
      </c>
      <c r="F67" s="214">
        <f>G67+H67</f>
        <v>3393.9</v>
      </c>
      <c r="G67" s="218">
        <v>3393.9</v>
      </c>
      <c r="H67" s="227">
        <v>0</v>
      </c>
      <c r="I67" s="228"/>
      <c r="J67" s="220">
        <f t="shared" si="12"/>
        <v>0</v>
      </c>
      <c r="K67" s="228"/>
      <c r="L67" s="227"/>
      <c r="M67" s="284" t="e">
        <f>SUM(K67/I67*100)</f>
        <v>#DIV/0!</v>
      </c>
      <c r="N67" s="223">
        <f t="shared" si="14"/>
        <v>0</v>
      </c>
    </row>
    <row r="68" spans="1:14" s="24" customFormat="1" ht="33.75" hidden="1" customHeight="1" x14ac:dyDescent="0.55000000000000004">
      <c r="A68" s="93">
        <v>7330</v>
      </c>
      <c r="B68" s="92" t="s">
        <v>141</v>
      </c>
      <c r="C68" s="218">
        <v>0</v>
      </c>
      <c r="D68" s="218">
        <v>0</v>
      </c>
      <c r="E68" s="218">
        <v>0</v>
      </c>
      <c r="F68" s="214">
        <f>G68+H68</f>
        <v>0</v>
      </c>
      <c r="G68" s="218">
        <v>0</v>
      </c>
      <c r="H68" s="229"/>
      <c r="I68" s="228"/>
      <c r="J68" s="220">
        <f>K68+L68</f>
        <v>0</v>
      </c>
      <c r="K68" s="228"/>
      <c r="L68" s="229"/>
      <c r="M68" s="284" t="e">
        <f>SUM(K68/I68*100)</f>
        <v>#DIV/0!</v>
      </c>
      <c r="N68" s="223">
        <f>K68-I68</f>
        <v>0</v>
      </c>
    </row>
    <row r="69" spans="1:14" s="24" customFormat="1" ht="31.8" x14ac:dyDescent="0.5">
      <c r="A69" s="98">
        <v>3000</v>
      </c>
      <c r="B69" s="91" t="s">
        <v>26</v>
      </c>
      <c r="C69" s="230">
        <f>E69+D69</f>
        <v>25542.399999999998</v>
      </c>
      <c r="D69" s="230">
        <f>D96+D117</f>
        <v>24472.1</v>
      </c>
      <c r="E69" s="230">
        <f>E71+E73+E76+E85+E96+E99+E101+E106+E111+E113+E116+E117</f>
        <v>1070.3</v>
      </c>
      <c r="F69" s="230">
        <f>F96+F117+F114</f>
        <v>38454.800000000003</v>
      </c>
      <c r="G69" s="230">
        <f>G96+G117+G114</f>
        <v>24316</v>
      </c>
      <c r="H69" s="230">
        <f>H71+H73+H76+H85+H96+H99+H98+H101+H106+H111+H113+H114+H116+H117</f>
        <v>14138.8</v>
      </c>
      <c r="I69" s="230">
        <f>I96+I117</f>
        <v>24316</v>
      </c>
      <c r="J69" s="230">
        <f>J96+J117+J114</f>
        <v>37706</v>
      </c>
      <c r="K69" s="230">
        <f>K96+K117</f>
        <v>23578.999999999996</v>
      </c>
      <c r="L69" s="230">
        <f>L71+L73+L76+L85+L96+L98+L99+L101+L106+L111+L113+L116+L117+L114</f>
        <v>14127</v>
      </c>
      <c r="M69" s="285">
        <f t="shared" si="13"/>
        <v>96.969073860832353</v>
      </c>
      <c r="N69" s="217">
        <f t="shared" si="14"/>
        <v>-737.00000000000364</v>
      </c>
    </row>
    <row r="70" spans="1:14" s="24" customFormat="1" ht="255" hidden="1" customHeight="1" x14ac:dyDescent="0.55000000000000004">
      <c r="A70" s="93"/>
      <c r="B70" s="99" t="s">
        <v>18</v>
      </c>
      <c r="C70" s="214">
        <f t="shared" ref="C70:C75" si="15">D70+E70</f>
        <v>0</v>
      </c>
      <c r="D70" s="214">
        <v>0</v>
      </c>
      <c r="E70" s="231">
        <v>0</v>
      </c>
      <c r="F70" s="214">
        <f t="shared" ref="F70:F75" si="16">G70+H70</f>
        <v>60</v>
      </c>
      <c r="G70" s="214">
        <v>0</v>
      </c>
      <c r="H70" s="231">
        <v>60</v>
      </c>
      <c r="I70" s="214">
        <v>0</v>
      </c>
      <c r="J70" s="232">
        <f t="shared" si="12"/>
        <v>0</v>
      </c>
      <c r="K70" s="214">
        <v>0</v>
      </c>
      <c r="L70" s="231">
        <v>0</v>
      </c>
      <c r="M70" s="216" t="e">
        <f t="shared" si="13"/>
        <v>#DIV/0!</v>
      </c>
      <c r="N70" s="217">
        <f t="shared" si="14"/>
        <v>0</v>
      </c>
    </row>
    <row r="71" spans="1:14" s="24" customFormat="1" ht="83.25" hidden="1" customHeight="1" x14ac:dyDescent="0.45">
      <c r="A71" s="104">
        <v>3011</v>
      </c>
      <c r="B71" s="101" t="s">
        <v>117</v>
      </c>
      <c r="C71" s="233">
        <f t="shared" si="15"/>
        <v>0</v>
      </c>
      <c r="D71" s="233">
        <v>0</v>
      </c>
      <c r="E71" s="233">
        <f>E72</f>
        <v>0</v>
      </c>
      <c r="F71" s="233">
        <f t="shared" si="16"/>
        <v>0</v>
      </c>
      <c r="G71" s="233">
        <v>0</v>
      </c>
      <c r="H71" s="233">
        <f>H72</f>
        <v>0</v>
      </c>
      <c r="I71" s="233">
        <v>0</v>
      </c>
      <c r="J71" s="234">
        <f>K71</f>
        <v>0</v>
      </c>
      <c r="K71" s="233">
        <v>0</v>
      </c>
      <c r="L71" s="233">
        <f>L72</f>
        <v>0</v>
      </c>
      <c r="M71" s="216" t="e">
        <f t="shared" si="13"/>
        <v>#DIV/0!</v>
      </c>
      <c r="N71" s="217">
        <f t="shared" si="14"/>
        <v>0</v>
      </c>
    </row>
    <row r="72" spans="1:14" s="24" customFormat="1" ht="66" hidden="1" customHeight="1" x14ac:dyDescent="0.55000000000000004">
      <c r="A72" s="102">
        <v>3012</v>
      </c>
      <c r="B72" s="99" t="s">
        <v>102</v>
      </c>
      <c r="C72" s="214">
        <f t="shared" si="15"/>
        <v>0</v>
      </c>
      <c r="D72" s="214">
        <v>0</v>
      </c>
      <c r="E72" s="231">
        <v>0</v>
      </c>
      <c r="F72" s="214">
        <f t="shared" si="16"/>
        <v>0</v>
      </c>
      <c r="G72" s="214">
        <v>0</v>
      </c>
      <c r="H72" s="231">
        <v>0</v>
      </c>
      <c r="I72" s="214">
        <v>0</v>
      </c>
      <c r="J72" s="235">
        <f>K72+L72</f>
        <v>0</v>
      </c>
      <c r="K72" s="214">
        <v>0</v>
      </c>
      <c r="L72" s="231">
        <v>0</v>
      </c>
      <c r="M72" s="216" t="e">
        <f t="shared" si="13"/>
        <v>#DIV/0!</v>
      </c>
      <c r="N72" s="217">
        <f t="shared" si="14"/>
        <v>0</v>
      </c>
    </row>
    <row r="73" spans="1:14" s="24" customFormat="1" ht="69" hidden="1" customHeight="1" x14ac:dyDescent="0.55000000000000004">
      <c r="A73" s="100">
        <v>3020</v>
      </c>
      <c r="B73" s="103" t="s">
        <v>101</v>
      </c>
      <c r="C73" s="233">
        <f t="shared" si="15"/>
        <v>0</v>
      </c>
      <c r="D73" s="233">
        <f>D74+D75</f>
        <v>0</v>
      </c>
      <c r="E73" s="233">
        <f>E74+E75</f>
        <v>0</v>
      </c>
      <c r="F73" s="233">
        <f t="shared" si="16"/>
        <v>0</v>
      </c>
      <c r="G73" s="233">
        <f>G74+G75</f>
        <v>0</v>
      </c>
      <c r="H73" s="233">
        <f>H74+H75</f>
        <v>0</v>
      </c>
      <c r="I73" s="233">
        <f>I74+I75</f>
        <v>0</v>
      </c>
      <c r="J73" s="234">
        <f>K73+L73</f>
        <v>0</v>
      </c>
      <c r="K73" s="233">
        <f>K74+K75</f>
        <v>0</v>
      </c>
      <c r="L73" s="233">
        <f>L74+L75</f>
        <v>0</v>
      </c>
      <c r="M73" s="216" t="e">
        <f t="shared" si="13"/>
        <v>#DIV/0!</v>
      </c>
      <c r="N73" s="217">
        <f t="shared" si="14"/>
        <v>0</v>
      </c>
    </row>
    <row r="74" spans="1:14" s="24" customFormat="1" ht="68.25" hidden="1" customHeight="1" x14ac:dyDescent="0.55000000000000004">
      <c r="A74" s="102">
        <v>3021</v>
      </c>
      <c r="B74" s="99" t="s">
        <v>100</v>
      </c>
      <c r="C74" s="214">
        <f t="shared" si="15"/>
        <v>0</v>
      </c>
      <c r="D74" s="214">
        <v>0</v>
      </c>
      <c r="E74" s="231">
        <v>0</v>
      </c>
      <c r="F74" s="214">
        <f t="shared" si="16"/>
        <v>0</v>
      </c>
      <c r="G74" s="214">
        <v>0</v>
      </c>
      <c r="H74" s="231">
        <v>0</v>
      </c>
      <c r="I74" s="214">
        <v>0</v>
      </c>
      <c r="J74" s="235">
        <f>K74+L74</f>
        <v>0</v>
      </c>
      <c r="K74" s="214">
        <v>0</v>
      </c>
      <c r="L74" s="231">
        <v>0</v>
      </c>
      <c r="M74" s="216" t="e">
        <f t="shared" si="13"/>
        <v>#DIV/0!</v>
      </c>
      <c r="N74" s="217">
        <f t="shared" si="14"/>
        <v>0</v>
      </c>
    </row>
    <row r="75" spans="1:14" s="24" customFormat="1" ht="66" hidden="1" customHeight="1" x14ac:dyDescent="0.55000000000000004">
      <c r="A75" s="102">
        <v>3022</v>
      </c>
      <c r="B75" s="99" t="s">
        <v>103</v>
      </c>
      <c r="C75" s="214">
        <f t="shared" si="15"/>
        <v>0</v>
      </c>
      <c r="D75" s="214">
        <v>0</v>
      </c>
      <c r="E75" s="231">
        <v>0</v>
      </c>
      <c r="F75" s="214">
        <f t="shared" si="16"/>
        <v>0</v>
      </c>
      <c r="G75" s="214">
        <v>0</v>
      </c>
      <c r="H75" s="231">
        <v>0</v>
      </c>
      <c r="I75" s="214">
        <v>0</v>
      </c>
      <c r="J75" s="235">
        <f>K75+L75</f>
        <v>0</v>
      </c>
      <c r="K75" s="214">
        <v>0</v>
      </c>
      <c r="L75" s="231">
        <v>0</v>
      </c>
      <c r="M75" s="216" t="e">
        <f t="shared" si="13"/>
        <v>#DIV/0!</v>
      </c>
      <c r="N75" s="217">
        <f t="shared" si="14"/>
        <v>0</v>
      </c>
    </row>
    <row r="76" spans="1:14" s="24" customFormat="1" ht="63" hidden="1" customHeight="1" x14ac:dyDescent="0.55000000000000004">
      <c r="A76" s="104">
        <v>3040</v>
      </c>
      <c r="B76" s="105" t="s">
        <v>104</v>
      </c>
      <c r="C76" s="233">
        <f t="shared" ref="C76:C89" si="17">D76+E76</f>
        <v>0</v>
      </c>
      <c r="D76" s="233">
        <f>D77+D78+D79+D80+D81+D82+D84+D83</f>
        <v>0</v>
      </c>
      <c r="E76" s="233">
        <f>E77+E78+E79+E80+E81+E82+E84</f>
        <v>0</v>
      </c>
      <c r="F76" s="233">
        <f>G76+H76</f>
        <v>0</v>
      </c>
      <c r="G76" s="233">
        <f>G77+G78+G79+G80+G81+G82+G84+G83</f>
        <v>0</v>
      </c>
      <c r="H76" s="233">
        <f>H77+H78+H79+H80+H81+H82+H84</f>
        <v>0</v>
      </c>
      <c r="I76" s="233">
        <f>I77+I78+I79+I80+I81+I82+I84+I83</f>
        <v>0</v>
      </c>
      <c r="J76" s="233">
        <f t="shared" si="12"/>
        <v>0</v>
      </c>
      <c r="K76" s="233">
        <f>K77+K78+K79+K80+K81+K82+K84+K83</f>
        <v>0</v>
      </c>
      <c r="L76" s="233">
        <f>L77+L78+L79+L80+L81+L82+L84</f>
        <v>0</v>
      </c>
      <c r="M76" s="222" t="e">
        <f t="shared" si="13"/>
        <v>#DIV/0!</v>
      </c>
      <c r="N76" s="223">
        <f t="shared" si="14"/>
        <v>0</v>
      </c>
    </row>
    <row r="77" spans="1:14" s="24" customFormat="1" ht="33" hidden="1" customHeight="1" x14ac:dyDescent="0.55000000000000004">
      <c r="A77" s="93">
        <v>3041</v>
      </c>
      <c r="B77" s="106" t="s">
        <v>27</v>
      </c>
      <c r="C77" s="214">
        <f t="shared" si="17"/>
        <v>0</v>
      </c>
      <c r="D77" s="214">
        <v>0</v>
      </c>
      <c r="E77" s="214">
        <v>0</v>
      </c>
      <c r="F77" s="214">
        <f t="shared" ref="F77:F84" si="18">G77+H77</f>
        <v>0</v>
      </c>
      <c r="G77" s="214">
        <v>0</v>
      </c>
      <c r="H77" s="214">
        <v>0</v>
      </c>
      <c r="I77" s="214">
        <v>0</v>
      </c>
      <c r="J77" s="235">
        <f t="shared" si="12"/>
        <v>0</v>
      </c>
      <c r="K77" s="214">
        <v>0</v>
      </c>
      <c r="L77" s="214">
        <v>0</v>
      </c>
      <c r="M77" s="222" t="e">
        <f t="shared" si="13"/>
        <v>#DIV/0!</v>
      </c>
      <c r="N77" s="223">
        <f t="shared" si="14"/>
        <v>0</v>
      </c>
    </row>
    <row r="78" spans="1:14" s="24" customFormat="1" ht="33" hidden="1" customHeight="1" x14ac:dyDescent="0.55000000000000004">
      <c r="A78" s="93">
        <v>3042</v>
      </c>
      <c r="B78" s="106" t="s">
        <v>57</v>
      </c>
      <c r="C78" s="214">
        <f t="shared" si="17"/>
        <v>0</v>
      </c>
      <c r="D78" s="214">
        <v>0</v>
      </c>
      <c r="E78" s="214">
        <v>0</v>
      </c>
      <c r="F78" s="214">
        <f t="shared" si="18"/>
        <v>0</v>
      </c>
      <c r="G78" s="214">
        <v>0</v>
      </c>
      <c r="H78" s="214">
        <v>0</v>
      </c>
      <c r="I78" s="214">
        <v>0</v>
      </c>
      <c r="J78" s="235">
        <f t="shared" si="12"/>
        <v>0</v>
      </c>
      <c r="K78" s="214">
        <v>0</v>
      </c>
      <c r="L78" s="214">
        <v>0</v>
      </c>
      <c r="M78" s="222" t="e">
        <f t="shared" si="13"/>
        <v>#DIV/0!</v>
      </c>
      <c r="N78" s="223">
        <f t="shared" si="14"/>
        <v>0</v>
      </c>
    </row>
    <row r="79" spans="1:14" s="24" customFormat="1" ht="33" hidden="1" customHeight="1" x14ac:dyDescent="0.55000000000000004">
      <c r="A79" s="93">
        <v>3043</v>
      </c>
      <c r="B79" s="106" t="s">
        <v>28</v>
      </c>
      <c r="C79" s="218">
        <f t="shared" si="17"/>
        <v>0</v>
      </c>
      <c r="D79" s="218">
        <v>0</v>
      </c>
      <c r="E79" s="218">
        <v>0</v>
      </c>
      <c r="F79" s="218">
        <f t="shared" si="18"/>
        <v>0</v>
      </c>
      <c r="G79" s="218">
        <v>0</v>
      </c>
      <c r="H79" s="218">
        <v>0</v>
      </c>
      <c r="I79" s="218">
        <v>0</v>
      </c>
      <c r="J79" s="235">
        <f t="shared" si="12"/>
        <v>0</v>
      </c>
      <c r="K79" s="214">
        <v>0</v>
      </c>
      <c r="L79" s="214">
        <v>0</v>
      </c>
      <c r="M79" s="222" t="e">
        <f t="shared" si="13"/>
        <v>#DIV/0!</v>
      </c>
      <c r="N79" s="223">
        <f t="shared" si="14"/>
        <v>0</v>
      </c>
    </row>
    <row r="80" spans="1:14" s="24" customFormat="1" ht="33" hidden="1" customHeight="1" x14ac:dyDescent="0.55000000000000004">
      <c r="A80" s="93">
        <v>3044</v>
      </c>
      <c r="B80" s="92" t="s">
        <v>93</v>
      </c>
      <c r="C80" s="214">
        <f t="shared" si="17"/>
        <v>0</v>
      </c>
      <c r="D80" s="214">
        <v>0</v>
      </c>
      <c r="E80" s="214">
        <v>0</v>
      </c>
      <c r="F80" s="214">
        <f t="shared" si="18"/>
        <v>0</v>
      </c>
      <c r="G80" s="214">
        <v>0</v>
      </c>
      <c r="H80" s="214">
        <v>0</v>
      </c>
      <c r="I80" s="214">
        <v>0</v>
      </c>
      <c r="J80" s="235">
        <f t="shared" si="12"/>
        <v>0</v>
      </c>
      <c r="K80" s="214">
        <v>0</v>
      </c>
      <c r="L80" s="214">
        <v>0</v>
      </c>
      <c r="M80" s="222" t="e">
        <f t="shared" si="13"/>
        <v>#DIV/0!</v>
      </c>
      <c r="N80" s="223">
        <f t="shared" si="14"/>
        <v>0</v>
      </c>
    </row>
    <row r="81" spans="1:16" s="24" customFormat="1" ht="33" hidden="1" customHeight="1" x14ac:dyDescent="0.55000000000000004">
      <c r="A81" s="93">
        <v>3045</v>
      </c>
      <c r="B81" s="106" t="s">
        <v>29</v>
      </c>
      <c r="C81" s="214">
        <f t="shared" si="17"/>
        <v>0</v>
      </c>
      <c r="D81" s="214">
        <v>0</v>
      </c>
      <c r="E81" s="214">
        <v>0</v>
      </c>
      <c r="F81" s="214">
        <f t="shared" si="18"/>
        <v>0</v>
      </c>
      <c r="G81" s="214">
        <v>0</v>
      </c>
      <c r="H81" s="214">
        <v>0</v>
      </c>
      <c r="I81" s="214">
        <v>0</v>
      </c>
      <c r="J81" s="235">
        <f t="shared" si="12"/>
        <v>0</v>
      </c>
      <c r="K81" s="214">
        <v>0</v>
      </c>
      <c r="L81" s="214">
        <v>0</v>
      </c>
      <c r="M81" s="222" t="e">
        <f t="shared" si="13"/>
        <v>#DIV/0!</v>
      </c>
      <c r="N81" s="223">
        <f t="shared" si="14"/>
        <v>0</v>
      </c>
    </row>
    <row r="82" spans="1:16" s="24" customFormat="1" ht="33" hidden="1" customHeight="1" x14ac:dyDescent="0.55000000000000004">
      <c r="A82" s="93">
        <v>3046</v>
      </c>
      <c r="B82" s="106" t="s">
        <v>30</v>
      </c>
      <c r="C82" s="214">
        <f t="shared" si="17"/>
        <v>0</v>
      </c>
      <c r="D82" s="214">
        <v>0</v>
      </c>
      <c r="E82" s="214">
        <v>0</v>
      </c>
      <c r="F82" s="214">
        <f t="shared" si="18"/>
        <v>0</v>
      </c>
      <c r="G82" s="214">
        <v>0</v>
      </c>
      <c r="H82" s="214">
        <v>0</v>
      </c>
      <c r="I82" s="214">
        <v>0</v>
      </c>
      <c r="J82" s="235">
        <f t="shared" si="12"/>
        <v>0</v>
      </c>
      <c r="K82" s="214">
        <v>0</v>
      </c>
      <c r="L82" s="214">
        <v>0</v>
      </c>
      <c r="M82" s="222" t="e">
        <f t="shared" si="13"/>
        <v>#DIV/0!</v>
      </c>
      <c r="N82" s="223">
        <f t="shared" si="14"/>
        <v>0</v>
      </c>
    </row>
    <row r="83" spans="1:16" s="24" customFormat="1" ht="33" hidden="1" customHeight="1" x14ac:dyDescent="0.45">
      <c r="A83" s="93">
        <v>3047</v>
      </c>
      <c r="B83" s="107" t="s">
        <v>58</v>
      </c>
      <c r="C83" s="214">
        <f>D83+E83</f>
        <v>0</v>
      </c>
      <c r="D83" s="214">
        <v>0</v>
      </c>
      <c r="E83" s="214">
        <v>0</v>
      </c>
      <c r="F83" s="214">
        <f>G83+H83</f>
        <v>0</v>
      </c>
      <c r="G83" s="214">
        <v>0</v>
      </c>
      <c r="H83" s="214">
        <v>0</v>
      </c>
      <c r="I83" s="214">
        <v>0</v>
      </c>
      <c r="J83" s="235">
        <f t="shared" si="12"/>
        <v>0</v>
      </c>
      <c r="K83" s="214">
        <v>0</v>
      </c>
      <c r="L83" s="214">
        <v>0</v>
      </c>
      <c r="M83" s="222" t="e">
        <f>SUM(K83/I83*100)</f>
        <v>#DIV/0!</v>
      </c>
      <c r="N83" s="223">
        <f t="shared" si="14"/>
        <v>0</v>
      </c>
    </row>
    <row r="84" spans="1:16" s="24" customFormat="1" ht="33" hidden="1" customHeight="1" x14ac:dyDescent="0.45">
      <c r="A84" s="93">
        <v>3049</v>
      </c>
      <c r="B84" s="107" t="s">
        <v>122</v>
      </c>
      <c r="C84" s="214">
        <f t="shared" si="17"/>
        <v>0</v>
      </c>
      <c r="D84" s="214">
        <v>0</v>
      </c>
      <c r="E84" s="214">
        <v>0</v>
      </c>
      <c r="F84" s="214">
        <f t="shared" si="18"/>
        <v>0</v>
      </c>
      <c r="G84" s="214">
        <v>0</v>
      </c>
      <c r="H84" s="214">
        <v>0</v>
      </c>
      <c r="I84" s="214">
        <v>0</v>
      </c>
      <c r="J84" s="235">
        <f t="shared" si="12"/>
        <v>0</v>
      </c>
      <c r="K84" s="214">
        <v>0</v>
      </c>
      <c r="L84" s="214">
        <v>0</v>
      </c>
      <c r="M84" s="222" t="e">
        <f t="shared" si="13"/>
        <v>#DIV/0!</v>
      </c>
      <c r="N84" s="223">
        <f t="shared" si="14"/>
        <v>0</v>
      </c>
    </row>
    <row r="85" spans="1:16" s="24" customFormat="1" ht="213" hidden="1" customHeight="1" x14ac:dyDescent="0.55000000000000004">
      <c r="A85" s="104">
        <v>3080</v>
      </c>
      <c r="B85" s="105" t="s">
        <v>107</v>
      </c>
      <c r="C85" s="233">
        <f t="shared" si="17"/>
        <v>0</v>
      </c>
      <c r="D85" s="234">
        <f>D88+D89+D91+D92+D93+D94</f>
        <v>0</v>
      </c>
      <c r="E85" s="234">
        <f>E88+E89+E91+E92+E93+E94</f>
        <v>0</v>
      </c>
      <c r="F85" s="234">
        <f>G85+H85</f>
        <v>0</v>
      </c>
      <c r="G85" s="234">
        <f t="shared" ref="G85:L85" si="19">G88+G89+G91+G92+G93+G94</f>
        <v>0</v>
      </c>
      <c r="H85" s="234">
        <f t="shared" si="19"/>
        <v>0</v>
      </c>
      <c r="I85" s="234">
        <f t="shared" si="19"/>
        <v>0</v>
      </c>
      <c r="J85" s="234">
        <f t="shared" si="19"/>
        <v>0</v>
      </c>
      <c r="K85" s="234">
        <f t="shared" si="19"/>
        <v>0</v>
      </c>
      <c r="L85" s="234">
        <f t="shared" si="19"/>
        <v>0</v>
      </c>
      <c r="M85" s="233" t="e">
        <f t="shared" si="13"/>
        <v>#DIV/0!</v>
      </c>
      <c r="N85" s="233">
        <f t="shared" si="14"/>
        <v>0</v>
      </c>
    </row>
    <row r="86" spans="1:16" s="37" customFormat="1" ht="36.75" hidden="1" customHeight="1" thickBot="1" x14ac:dyDescent="0.3">
      <c r="A86" s="59"/>
      <c r="B86" s="60"/>
      <c r="C86" s="236"/>
      <c r="D86" s="236"/>
      <c r="E86" s="237">
        <v>3</v>
      </c>
      <c r="F86" s="236"/>
      <c r="G86" s="238"/>
      <c r="H86" s="238"/>
      <c r="I86" s="238"/>
      <c r="J86" s="236"/>
      <c r="K86" s="239"/>
      <c r="L86" s="240" t="s">
        <v>21</v>
      </c>
      <c r="M86" s="236"/>
      <c r="N86" s="241"/>
    </row>
    <row r="87" spans="1:16" s="24" customFormat="1" ht="30.75" hidden="1" customHeight="1" x14ac:dyDescent="0.35">
      <c r="A87" s="58">
        <v>1</v>
      </c>
      <c r="B87" s="61">
        <v>2</v>
      </c>
      <c r="C87" s="242">
        <v>3</v>
      </c>
      <c r="D87" s="242">
        <v>4</v>
      </c>
      <c r="E87" s="242">
        <v>5</v>
      </c>
      <c r="F87" s="242">
        <v>6</v>
      </c>
      <c r="G87" s="242">
        <v>7</v>
      </c>
      <c r="H87" s="243">
        <v>8</v>
      </c>
      <c r="I87" s="243">
        <v>9</v>
      </c>
      <c r="J87" s="243">
        <v>10</v>
      </c>
      <c r="K87" s="243">
        <v>11</v>
      </c>
      <c r="L87" s="244">
        <v>12</v>
      </c>
      <c r="M87" s="244">
        <v>13</v>
      </c>
      <c r="N87" s="244">
        <v>14</v>
      </c>
    </row>
    <row r="88" spans="1:16" s="24" customFormat="1" ht="63.75" hidden="1" customHeight="1" x14ac:dyDescent="0.55000000000000004">
      <c r="A88" s="93">
        <v>3081</v>
      </c>
      <c r="B88" s="92" t="s">
        <v>59</v>
      </c>
      <c r="C88" s="214">
        <f t="shared" si="17"/>
        <v>0</v>
      </c>
      <c r="D88" s="245">
        <v>0</v>
      </c>
      <c r="E88" s="214">
        <v>0</v>
      </c>
      <c r="F88" s="214">
        <f>G88</f>
        <v>0</v>
      </c>
      <c r="G88" s="245">
        <v>0</v>
      </c>
      <c r="H88" s="214">
        <v>0</v>
      </c>
      <c r="I88" s="245">
        <v>0</v>
      </c>
      <c r="J88" s="235">
        <f>K88+L88</f>
        <v>0</v>
      </c>
      <c r="K88" s="214">
        <v>0</v>
      </c>
      <c r="L88" s="214">
        <v>0</v>
      </c>
      <c r="M88" s="222" t="e">
        <f t="shared" si="13"/>
        <v>#DIV/0!</v>
      </c>
      <c r="N88" s="224">
        <f t="shared" si="14"/>
        <v>0</v>
      </c>
    </row>
    <row r="89" spans="1:16" s="24" customFormat="1" ht="87" hidden="1" customHeight="1" x14ac:dyDescent="0.45">
      <c r="A89" s="102">
        <v>3082</v>
      </c>
      <c r="B89" s="107" t="s">
        <v>123</v>
      </c>
      <c r="C89" s="214">
        <f t="shared" si="17"/>
        <v>0</v>
      </c>
      <c r="D89" s="235">
        <v>0</v>
      </c>
      <c r="E89" s="214">
        <v>0</v>
      </c>
      <c r="F89" s="214">
        <f>G89+H89</f>
        <v>0</v>
      </c>
      <c r="G89" s="245">
        <v>0</v>
      </c>
      <c r="H89" s="214">
        <v>0</v>
      </c>
      <c r="I89" s="245">
        <v>0</v>
      </c>
      <c r="J89" s="235">
        <f>K89+L89</f>
        <v>0</v>
      </c>
      <c r="K89" s="214">
        <v>0</v>
      </c>
      <c r="L89" s="214">
        <v>0</v>
      </c>
      <c r="M89" s="222" t="e">
        <f t="shared" si="13"/>
        <v>#DIV/0!</v>
      </c>
      <c r="N89" s="224">
        <f t="shared" si="14"/>
        <v>0</v>
      </c>
    </row>
    <row r="90" spans="1:16" s="24" customFormat="1" ht="124.5" hidden="1" customHeight="1" x14ac:dyDescent="0.45">
      <c r="A90" s="102"/>
      <c r="B90" s="107"/>
      <c r="C90" s="214"/>
      <c r="D90" s="235"/>
      <c r="E90" s="214"/>
      <c r="F90" s="214"/>
      <c r="G90" s="245"/>
      <c r="H90" s="214"/>
      <c r="I90" s="245"/>
      <c r="J90" s="235"/>
      <c r="K90" s="214"/>
      <c r="L90" s="214"/>
      <c r="M90" s="222"/>
      <c r="N90" s="224"/>
    </row>
    <row r="91" spans="1:16" s="24" customFormat="1" ht="81" hidden="1" customHeight="1" x14ac:dyDescent="0.45">
      <c r="A91" s="108" t="s">
        <v>60</v>
      </c>
      <c r="B91" s="107" t="s">
        <v>61</v>
      </c>
      <c r="C91" s="218">
        <f t="shared" ref="C91:C97" si="20">D91+E91</f>
        <v>0</v>
      </c>
      <c r="D91" s="235">
        <v>0</v>
      </c>
      <c r="E91" s="235">
        <v>0</v>
      </c>
      <c r="F91" s="218">
        <f>G91+H91</f>
        <v>0</v>
      </c>
      <c r="G91" s="235">
        <v>0</v>
      </c>
      <c r="H91" s="235">
        <v>0</v>
      </c>
      <c r="I91" s="235">
        <v>0</v>
      </c>
      <c r="J91" s="235">
        <f t="shared" ref="J91:J103" si="21">K91+L91</f>
        <v>0</v>
      </c>
      <c r="K91" s="218">
        <v>0</v>
      </c>
      <c r="L91" s="218">
        <v>0</v>
      </c>
      <c r="M91" s="222" t="e">
        <f t="shared" si="13"/>
        <v>#DIV/0!</v>
      </c>
      <c r="N91" s="224">
        <f t="shared" si="14"/>
        <v>0</v>
      </c>
    </row>
    <row r="92" spans="1:16" s="24" customFormat="1" ht="84.75" hidden="1" customHeight="1" x14ac:dyDescent="0.55000000000000004">
      <c r="A92" s="108" t="s">
        <v>62</v>
      </c>
      <c r="B92" s="92" t="s">
        <v>63</v>
      </c>
      <c r="C92" s="218">
        <f t="shared" si="20"/>
        <v>0</v>
      </c>
      <c r="D92" s="235">
        <v>0</v>
      </c>
      <c r="E92" s="235">
        <v>0</v>
      </c>
      <c r="F92" s="218">
        <f>G92+H92</f>
        <v>0</v>
      </c>
      <c r="G92" s="235">
        <v>0</v>
      </c>
      <c r="H92" s="235">
        <v>0</v>
      </c>
      <c r="I92" s="235">
        <v>0</v>
      </c>
      <c r="J92" s="235">
        <f t="shared" si="21"/>
        <v>0</v>
      </c>
      <c r="K92" s="218">
        <v>0</v>
      </c>
      <c r="L92" s="218">
        <v>0</v>
      </c>
      <c r="M92" s="222" t="e">
        <f>SUM(K92/I92*100)</f>
        <v>#DIV/0!</v>
      </c>
      <c r="N92" s="224">
        <f>K92-I92</f>
        <v>0</v>
      </c>
    </row>
    <row r="93" spans="1:16" s="24" customFormat="1" ht="105.75" hidden="1" customHeight="1" x14ac:dyDescent="0.45">
      <c r="A93" s="108" t="s">
        <v>64</v>
      </c>
      <c r="B93" s="107" t="s">
        <v>65</v>
      </c>
      <c r="C93" s="218">
        <f t="shared" si="20"/>
        <v>0</v>
      </c>
      <c r="D93" s="235">
        <v>0</v>
      </c>
      <c r="E93" s="235">
        <v>0</v>
      </c>
      <c r="F93" s="218">
        <f>G93+H93</f>
        <v>0</v>
      </c>
      <c r="G93" s="235">
        <v>0</v>
      </c>
      <c r="H93" s="235">
        <v>0</v>
      </c>
      <c r="I93" s="235">
        <v>0</v>
      </c>
      <c r="J93" s="235">
        <f t="shared" si="21"/>
        <v>0</v>
      </c>
      <c r="K93" s="218">
        <v>0</v>
      </c>
      <c r="L93" s="218">
        <v>0</v>
      </c>
      <c r="M93" s="222" t="e">
        <f>SUM(K93/I93*100)</f>
        <v>#DIV/0!</v>
      </c>
      <c r="N93" s="224">
        <f>K93-I93</f>
        <v>0</v>
      </c>
    </row>
    <row r="94" spans="1:16" s="24" customFormat="1" ht="45.75" hidden="1" customHeight="1" x14ac:dyDescent="0.45">
      <c r="A94" s="131" t="s">
        <v>118</v>
      </c>
      <c r="B94" s="132" t="s">
        <v>119</v>
      </c>
      <c r="C94" s="246">
        <f t="shared" si="20"/>
        <v>0</v>
      </c>
      <c r="D94" s="247">
        <v>0</v>
      </c>
      <c r="E94" s="247">
        <v>0</v>
      </c>
      <c r="F94" s="246">
        <f t="shared" ref="F94:F103" si="22">G94+H94</f>
        <v>0</v>
      </c>
      <c r="G94" s="247">
        <v>0</v>
      </c>
      <c r="H94" s="247">
        <v>0</v>
      </c>
      <c r="I94" s="247">
        <v>0</v>
      </c>
      <c r="J94" s="247">
        <f t="shared" si="21"/>
        <v>0</v>
      </c>
      <c r="K94" s="246">
        <v>0</v>
      </c>
      <c r="L94" s="246">
        <v>0</v>
      </c>
      <c r="M94" s="248" t="e">
        <f>SUM(K94/I94*100)</f>
        <v>#DIV/0!</v>
      </c>
      <c r="N94" s="249">
        <f>K94-I94</f>
        <v>0</v>
      </c>
    </row>
    <row r="95" spans="1:16" s="24" customFormat="1" ht="48.75" hidden="1" customHeight="1" x14ac:dyDescent="0.25">
      <c r="A95" s="133"/>
      <c r="B95" s="133"/>
      <c r="C95" s="250"/>
      <c r="D95" s="251" t="s">
        <v>127</v>
      </c>
      <c r="E95" s="250"/>
      <c r="F95" s="250"/>
      <c r="G95" s="250"/>
      <c r="H95" s="250"/>
      <c r="I95" s="250"/>
      <c r="J95" s="250"/>
      <c r="K95" s="250"/>
      <c r="L95" s="340" t="s">
        <v>126</v>
      </c>
      <c r="M95" s="340"/>
      <c r="N95" s="340"/>
    </row>
    <row r="96" spans="1:16" s="24" customFormat="1" ht="73.5" customHeight="1" x14ac:dyDescent="0.45">
      <c r="A96" s="109" t="s">
        <v>33</v>
      </c>
      <c r="B96" s="110" t="s">
        <v>66</v>
      </c>
      <c r="C96" s="233">
        <f t="shared" si="20"/>
        <v>24191.8</v>
      </c>
      <c r="D96" s="233">
        <f>D97+D99+D111</f>
        <v>23121.5</v>
      </c>
      <c r="E96" s="233">
        <f>E97</f>
        <v>1070.3</v>
      </c>
      <c r="F96" s="233">
        <f>F97+F99+F111</f>
        <v>27918.1</v>
      </c>
      <c r="G96" s="233">
        <f>G97+G99+G111</f>
        <v>23445.1</v>
      </c>
      <c r="H96" s="233">
        <f>H97</f>
        <v>4473</v>
      </c>
      <c r="I96" s="233">
        <f>I97+I99+I111</f>
        <v>23445.1</v>
      </c>
      <c r="J96" s="234">
        <f t="shared" si="21"/>
        <v>27183.599999999999</v>
      </c>
      <c r="K96" s="233">
        <f>K97+K99</f>
        <v>22722.399999999998</v>
      </c>
      <c r="L96" s="233">
        <f>L97</f>
        <v>4461.2</v>
      </c>
      <c r="M96" s="284">
        <f>SUM(K96/I96*100)</f>
        <v>96.917479558628443</v>
      </c>
      <c r="N96" s="224">
        <f>K96-I96</f>
        <v>-722.70000000000073</v>
      </c>
      <c r="P96" s="171"/>
    </row>
    <row r="97" spans="1:14" s="24" customFormat="1" ht="97.5" customHeight="1" x14ac:dyDescent="0.45">
      <c r="A97" s="108" t="s">
        <v>31</v>
      </c>
      <c r="B97" s="107" t="s">
        <v>67</v>
      </c>
      <c r="C97" s="218">
        <f t="shared" si="20"/>
        <v>24172.3</v>
      </c>
      <c r="D97" s="235">
        <v>23102</v>
      </c>
      <c r="E97" s="235">
        <v>1070.3</v>
      </c>
      <c r="F97" s="218">
        <f t="shared" si="22"/>
        <v>27865.599999999999</v>
      </c>
      <c r="G97" s="321">
        <v>23392.6</v>
      </c>
      <c r="H97" s="235">
        <v>4473</v>
      </c>
      <c r="I97" s="252">
        <v>23392.6</v>
      </c>
      <c r="J97" s="252">
        <f t="shared" si="21"/>
        <v>27132.3</v>
      </c>
      <c r="K97" s="228">
        <v>22671.1</v>
      </c>
      <c r="L97" s="218">
        <v>4461.2</v>
      </c>
      <c r="M97" s="284">
        <f>SUM(K97/I97*100)</f>
        <v>96.915691286988192</v>
      </c>
      <c r="N97" s="224">
        <f>K97-I97</f>
        <v>-721.5</v>
      </c>
    </row>
    <row r="98" spans="1:14" s="24" customFormat="1" ht="36.75" hidden="1" customHeight="1" x14ac:dyDescent="0.55000000000000004">
      <c r="A98" s="108" t="s">
        <v>155</v>
      </c>
      <c r="B98" s="92" t="s">
        <v>141</v>
      </c>
      <c r="C98" s="218"/>
      <c r="D98" s="235"/>
      <c r="E98" s="235"/>
      <c r="F98" s="218">
        <f t="shared" si="22"/>
        <v>0</v>
      </c>
      <c r="G98" s="252"/>
      <c r="H98" s="253"/>
      <c r="I98" s="252"/>
      <c r="J98" s="252">
        <f t="shared" si="21"/>
        <v>0</v>
      </c>
      <c r="K98" s="228"/>
      <c r="L98" s="227"/>
      <c r="M98" s="284"/>
      <c r="N98" s="224"/>
    </row>
    <row r="99" spans="1:14" s="24" customFormat="1" ht="33.75" customHeight="1" x14ac:dyDescent="0.55000000000000004">
      <c r="A99" s="111" t="s">
        <v>34</v>
      </c>
      <c r="B99" s="105" t="s">
        <v>35</v>
      </c>
      <c r="C99" s="233">
        <f>D99</f>
        <v>19.5</v>
      </c>
      <c r="D99" s="234">
        <f>D100</f>
        <v>19.5</v>
      </c>
      <c r="E99" s="233">
        <v>0</v>
      </c>
      <c r="F99" s="233">
        <f t="shared" si="22"/>
        <v>52.5</v>
      </c>
      <c r="G99" s="254">
        <f>G100</f>
        <v>52.5</v>
      </c>
      <c r="H99" s="254">
        <f>H100</f>
        <v>0</v>
      </c>
      <c r="I99" s="254">
        <f>I100</f>
        <v>52.5</v>
      </c>
      <c r="J99" s="254">
        <f t="shared" si="21"/>
        <v>51.3</v>
      </c>
      <c r="K99" s="255">
        <f>K100</f>
        <v>51.3</v>
      </c>
      <c r="L99" s="255">
        <v>0</v>
      </c>
      <c r="M99" s="284">
        <f t="shared" si="13"/>
        <v>97.714285714285708</v>
      </c>
      <c r="N99" s="224">
        <f t="shared" si="14"/>
        <v>-1.2000000000000028</v>
      </c>
    </row>
    <row r="100" spans="1:14" s="24" customFormat="1" ht="30.75" customHeight="1" x14ac:dyDescent="0.55000000000000004">
      <c r="A100" s="112" t="s">
        <v>37</v>
      </c>
      <c r="B100" s="92" t="s">
        <v>36</v>
      </c>
      <c r="C100" s="214">
        <f>D100+E100</f>
        <v>19.5</v>
      </c>
      <c r="D100" s="245">
        <v>19.5</v>
      </c>
      <c r="E100" s="214">
        <v>0</v>
      </c>
      <c r="F100" s="214">
        <f t="shared" si="22"/>
        <v>52.5</v>
      </c>
      <c r="G100" s="256">
        <v>52.5</v>
      </c>
      <c r="H100" s="219">
        <v>0</v>
      </c>
      <c r="I100" s="256">
        <v>52.5</v>
      </c>
      <c r="J100" s="252">
        <f t="shared" si="21"/>
        <v>51.3</v>
      </c>
      <c r="K100" s="258">
        <v>51.3</v>
      </c>
      <c r="L100" s="258">
        <v>0</v>
      </c>
      <c r="M100" s="284">
        <f t="shared" si="13"/>
        <v>97.714285714285708</v>
      </c>
      <c r="N100" s="224">
        <f t="shared" si="14"/>
        <v>-1.2000000000000028</v>
      </c>
    </row>
    <row r="101" spans="1:14" s="24" customFormat="1" ht="42" hidden="1" customHeight="1" x14ac:dyDescent="0.45">
      <c r="A101" s="111" t="s">
        <v>68</v>
      </c>
      <c r="B101" s="113" t="s">
        <v>38</v>
      </c>
      <c r="C101" s="233">
        <f>D101+E101</f>
        <v>0</v>
      </c>
      <c r="D101" s="234">
        <f>D102+D103</f>
        <v>0</v>
      </c>
      <c r="E101" s="233">
        <v>0</v>
      </c>
      <c r="F101" s="233">
        <f t="shared" si="22"/>
        <v>0</v>
      </c>
      <c r="G101" s="259">
        <f>G102+G103</f>
        <v>0</v>
      </c>
      <c r="H101" s="259">
        <f>H102+H103+H106</f>
        <v>0</v>
      </c>
      <c r="I101" s="259">
        <f>I102+I103</f>
        <v>0</v>
      </c>
      <c r="J101" s="260">
        <f t="shared" si="21"/>
        <v>0</v>
      </c>
      <c r="K101" s="259">
        <f>K102+K103</f>
        <v>0</v>
      </c>
      <c r="L101" s="259">
        <f>L102+L103+L106</f>
        <v>0</v>
      </c>
      <c r="M101" s="222" t="e">
        <f t="shared" si="13"/>
        <v>#DIV/0!</v>
      </c>
      <c r="N101" s="224">
        <f t="shared" si="14"/>
        <v>0</v>
      </c>
    </row>
    <row r="102" spans="1:14" s="24" customFormat="1" ht="41.25" hidden="1" customHeight="1" x14ac:dyDescent="0.45">
      <c r="A102" s="112" t="s">
        <v>69</v>
      </c>
      <c r="B102" s="114" t="s">
        <v>39</v>
      </c>
      <c r="C102" s="214">
        <f>D102+E102</f>
        <v>0</v>
      </c>
      <c r="D102" s="245">
        <v>0</v>
      </c>
      <c r="E102" s="214"/>
      <c r="F102" s="214">
        <f t="shared" si="22"/>
        <v>0</v>
      </c>
      <c r="G102" s="261"/>
      <c r="H102" s="258">
        <v>0</v>
      </c>
      <c r="I102" s="261">
        <v>0</v>
      </c>
      <c r="J102" s="257">
        <f t="shared" si="21"/>
        <v>0</v>
      </c>
      <c r="K102" s="258">
        <v>0</v>
      </c>
      <c r="L102" s="258">
        <v>0</v>
      </c>
      <c r="M102" s="222" t="e">
        <f t="shared" si="13"/>
        <v>#DIV/0!</v>
      </c>
      <c r="N102" s="224">
        <f t="shared" si="14"/>
        <v>0</v>
      </c>
    </row>
    <row r="103" spans="1:14" s="24" customFormat="1" ht="32.25" hidden="1" customHeight="1" x14ac:dyDescent="0.45">
      <c r="A103" s="112" t="s">
        <v>70</v>
      </c>
      <c r="B103" s="114" t="s">
        <v>40</v>
      </c>
      <c r="C103" s="214">
        <f>D103</f>
        <v>0</v>
      </c>
      <c r="D103" s="245">
        <v>0</v>
      </c>
      <c r="E103" s="214"/>
      <c r="F103" s="214">
        <f t="shared" si="22"/>
        <v>0</v>
      </c>
      <c r="G103" s="261"/>
      <c r="H103" s="258">
        <v>0</v>
      </c>
      <c r="I103" s="261">
        <v>0</v>
      </c>
      <c r="J103" s="257">
        <f t="shared" si="21"/>
        <v>0</v>
      </c>
      <c r="K103" s="258">
        <v>0</v>
      </c>
      <c r="L103" s="258">
        <v>0</v>
      </c>
      <c r="M103" s="222" t="e">
        <f t="shared" si="13"/>
        <v>#DIV/0!</v>
      </c>
      <c r="N103" s="224">
        <f t="shared" si="14"/>
        <v>0</v>
      </c>
    </row>
    <row r="104" spans="1:14" s="37" customFormat="1" ht="36.75" hidden="1" customHeight="1" thickBot="1" x14ac:dyDescent="0.3">
      <c r="A104" s="59"/>
      <c r="B104" s="60"/>
      <c r="C104" s="236"/>
      <c r="D104" s="236"/>
      <c r="E104" s="237">
        <v>3</v>
      </c>
      <c r="F104" s="236"/>
      <c r="G104" s="262"/>
      <c r="H104" s="262"/>
      <c r="I104" s="262"/>
      <c r="J104" s="263"/>
      <c r="K104" s="264"/>
      <c r="L104" s="265" t="s">
        <v>21</v>
      </c>
      <c r="M104" s="236"/>
      <c r="N104" s="241"/>
    </row>
    <row r="105" spans="1:14" s="24" customFormat="1" ht="30.75" hidden="1" customHeight="1" x14ac:dyDescent="0.35">
      <c r="A105" s="58">
        <v>1</v>
      </c>
      <c r="B105" s="61">
        <v>2</v>
      </c>
      <c r="C105" s="242">
        <v>3</v>
      </c>
      <c r="D105" s="242">
        <v>4</v>
      </c>
      <c r="E105" s="242">
        <v>5</v>
      </c>
      <c r="F105" s="242">
        <v>6</v>
      </c>
      <c r="G105" s="266">
        <v>7</v>
      </c>
      <c r="H105" s="267">
        <v>8</v>
      </c>
      <c r="I105" s="267">
        <v>9</v>
      </c>
      <c r="J105" s="267">
        <v>10</v>
      </c>
      <c r="K105" s="267">
        <v>11</v>
      </c>
      <c r="L105" s="268">
        <v>12</v>
      </c>
      <c r="M105" s="244">
        <v>13</v>
      </c>
      <c r="N105" s="244">
        <v>14</v>
      </c>
    </row>
    <row r="106" spans="1:14" s="24" customFormat="1" ht="33.75" hidden="1" customHeight="1" x14ac:dyDescent="0.45">
      <c r="A106" s="111" t="s">
        <v>41</v>
      </c>
      <c r="B106" s="115" t="s">
        <v>42</v>
      </c>
      <c r="C106" s="233">
        <f>D106</f>
        <v>0</v>
      </c>
      <c r="D106" s="234">
        <f>D107</f>
        <v>0</v>
      </c>
      <c r="E106" s="233">
        <v>0</v>
      </c>
      <c r="F106" s="233">
        <f>G106+H106</f>
        <v>0</v>
      </c>
      <c r="G106" s="254">
        <f>G107</f>
        <v>0</v>
      </c>
      <c r="H106" s="255">
        <v>0</v>
      </c>
      <c r="I106" s="254">
        <f>I107+I108</f>
        <v>0</v>
      </c>
      <c r="J106" s="260">
        <f>K106+L106</f>
        <v>0</v>
      </c>
      <c r="K106" s="269">
        <f>K107</f>
        <v>0</v>
      </c>
      <c r="L106" s="269">
        <f>L107</f>
        <v>0</v>
      </c>
      <c r="M106" s="222" t="e">
        <f t="shared" si="13"/>
        <v>#DIV/0!</v>
      </c>
      <c r="N106" s="224">
        <f t="shared" si="14"/>
        <v>0</v>
      </c>
    </row>
    <row r="107" spans="1:14" s="24" customFormat="1" ht="71.25" hidden="1" customHeight="1" x14ac:dyDescent="0.45">
      <c r="A107" s="116" t="s">
        <v>71</v>
      </c>
      <c r="B107" s="117" t="s">
        <v>43</v>
      </c>
      <c r="C107" s="218">
        <f t="shared" ref="C107:C129" si="23">D107+E107</f>
        <v>0</v>
      </c>
      <c r="D107" s="218"/>
      <c r="E107" s="218"/>
      <c r="F107" s="218">
        <f>G107+H107</f>
        <v>0</v>
      </c>
      <c r="G107" s="228"/>
      <c r="H107" s="270">
        <f>H117</f>
        <v>0</v>
      </c>
      <c r="I107" s="271">
        <v>0</v>
      </c>
      <c r="J107" s="272">
        <f>K107+L107</f>
        <v>0</v>
      </c>
      <c r="K107" s="272">
        <v>0</v>
      </c>
      <c r="L107" s="272">
        <f>L117</f>
        <v>0</v>
      </c>
      <c r="M107" s="273" t="e">
        <f>SUM(K107/I107*100)</f>
        <v>#DIV/0!</v>
      </c>
      <c r="N107" s="224">
        <f t="shared" si="14"/>
        <v>0</v>
      </c>
    </row>
    <row r="108" spans="1:14" s="24" customFormat="1" ht="32.4" hidden="1" x14ac:dyDescent="0.45">
      <c r="A108" s="116"/>
      <c r="B108" s="117"/>
      <c r="C108" s="218"/>
      <c r="D108" s="218"/>
      <c r="E108" s="218"/>
      <c r="F108" s="220"/>
      <c r="G108" s="271"/>
      <c r="H108" s="270"/>
      <c r="I108" s="271"/>
      <c r="J108" s="272"/>
      <c r="K108" s="272"/>
      <c r="L108" s="272"/>
      <c r="M108" s="273"/>
      <c r="N108" s="224"/>
    </row>
    <row r="109" spans="1:14" s="24" customFormat="1" ht="32.4" hidden="1" x14ac:dyDescent="0.45">
      <c r="A109" s="116"/>
      <c r="B109" s="117"/>
      <c r="C109" s="218"/>
      <c r="D109" s="218"/>
      <c r="E109" s="218"/>
      <c r="F109" s="220"/>
      <c r="G109" s="271"/>
      <c r="H109" s="270"/>
      <c r="I109" s="271"/>
      <c r="J109" s="272"/>
      <c r="K109" s="348" t="s">
        <v>21</v>
      </c>
      <c r="L109" s="348"/>
      <c r="M109" s="348"/>
      <c r="N109" s="220"/>
    </row>
    <row r="110" spans="1:14" s="24" customFormat="1" ht="103.65" hidden="1" customHeight="1" x14ac:dyDescent="0.45">
      <c r="A110" s="116" t="s">
        <v>94</v>
      </c>
      <c r="B110" s="117" t="s">
        <v>95</v>
      </c>
      <c r="C110" s="218">
        <f>D110+E110</f>
        <v>33.700000000000003</v>
      </c>
      <c r="D110" s="218">
        <v>33.700000000000003</v>
      </c>
      <c r="E110" s="218">
        <v>0</v>
      </c>
      <c r="F110" s="218">
        <f>G110+H110</f>
        <v>33.700000000000003</v>
      </c>
      <c r="G110" s="228">
        <v>33.700000000000003</v>
      </c>
      <c r="H110" s="270">
        <v>0</v>
      </c>
      <c r="I110" s="271">
        <v>0</v>
      </c>
      <c r="J110" s="272">
        <f>K110+L110</f>
        <v>0</v>
      </c>
      <c r="K110" s="274">
        <v>0</v>
      </c>
      <c r="L110" s="272">
        <f>L120</f>
        <v>0</v>
      </c>
      <c r="M110" s="273" t="e">
        <f t="shared" ref="M110:M140" si="24">SUM(K110/I110*100)</f>
        <v>#DIV/0!</v>
      </c>
      <c r="N110" s="224">
        <f>K110-I110</f>
        <v>0</v>
      </c>
    </row>
    <row r="111" spans="1:14" s="24" customFormat="1" ht="107.25" hidden="1" customHeight="1" x14ac:dyDescent="0.45">
      <c r="A111" s="111" t="s">
        <v>72</v>
      </c>
      <c r="B111" s="118" t="s">
        <v>138</v>
      </c>
      <c r="C111" s="275">
        <f>D111+E111</f>
        <v>0</v>
      </c>
      <c r="D111" s="275">
        <v>0</v>
      </c>
      <c r="E111" s="275">
        <v>0</v>
      </c>
      <c r="F111" s="275">
        <f>G111+H111</f>
        <v>0</v>
      </c>
      <c r="G111" s="276">
        <v>0</v>
      </c>
      <c r="H111" s="275">
        <v>0</v>
      </c>
      <c r="I111" s="276">
        <v>0</v>
      </c>
      <c r="J111" s="277">
        <f>K111+L111</f>
        <v>0</v>
      </c>
      <c r="K111" s="277">
        <v>0</v>
      </c>
      <c r="L111" s="277">
        <v>0</v>
      </c>
      <c r="M111" s="222" t="e">
        <f t="shared" si="24"/>
        <v>#DIV/0!</v>
      </c>
      <c r="N111" s="224">
        <f t="shared" ref="N111:N140" si="25">K111-I111</f>
        <v>0</v>
      </c>
    </row>
    <row r="112" spans="1:14" s="24" customFormat="1" ht="130.5" hidden="1" customHeight="1" x14ac:dyDescent="0.45">
      <c r="A112" s="112"/>
      <c r="B112" s="119"/>
      <c r="C112" s="220"/>
      <c r="D112" s="220"/>
      <c r="E112" s="220"/>
      <c r="F112" s="220"/>
      <c r="G112" s="220"/>
      <c r="H112" s="220"/>
      <c r="I112" s="270"/>
      <c r="J112" s="232"/>
      <c r="K112" s="257"/>
      <c r="L112" s="232"/>
      <c r="M112" s="222" t="e">
        <f t="shared" si="24"/>
        <v>#DIV/0!</v>
      </c>
      <c r="N112" s="224">
        <f t="shared" si="25"/>
        <v>0</v>
      </c>
    </row>
    <row r="113" spans="1:14" s="24" customFormat="1" ht="31.8" hidden="1" x14ac:dyDescent="0.45">
      <c r="A113" s="111" t="s">
        <v>73</v>
      </c>
      <c r="B113" s="118" t="s">
        <v>74</v>
      </c>
      <c r="C113" s="275">
        <f t="shared" si="23"/>
        <v>0</v>
      </c>
      <c r="D113" s="275"/>
      <c r="E113" s="275">
        <v>0</v>
      </c>
      <c r="F113" s="275">
        <f t="shared" ref="F113:F127" si="26">G113+H113</f>
        <v>0</v>
      </c>
      <c r="G113" s="275"/>
      <c r="H113" s="278"/>
      <c r="I113" s="276"/>
      <c r="J113" s="277">
        <f>K113+L113</f>
        <v>0</v>
      </c>
      <c r="K113" s="260"/>
      <c r="L113" s="279"/>
      <c r="M113" s="222" t="e">
        <f t="shared" si="24"/>
        <v>#DIV/0!</v>
      </c>
      <c r="N113" s="224">
        <f t="shared" si="25"/>
        <v>0</v>
      </c>
    </row>
    <row r="114" spans="1:14" s="24" customFormat="1" ht="63.6" x14ac:dyDescent="0.45">
      <c r="A114" s="111" t="s">
        <v>96</v>
      </c>
      <c r="B114" s="118" t="s">
        <v>97</v>
      </c>
      <c r="C114" s="275">
        <v>0</v>
      </c>
      <c r="D114" s="275">
        <v>0</v>
      </c>
      <c r="E114" s="275">
        <v>0</v>
      </c>
      <c r="F114" s="275">
        <f>G114+H114</f>
        <v>9665.7999999999993</v>
      </c>
      <c r="G114" s="275">
        <v>0</v>
      </c>
      <c r="H114" s="275">
        <f>H115</f>
        <v>9665.7999999999993</v>
      </c>
      <c r="I114" s="275">
        <f>I115</f>
        <v>0</v>
      </c>
      <c r="J114" s="275">
        <f>J115</f>
        <v>9665.7999999999993</v>
      </c>
      <c r="K114" s="277">
        <f>K115</f>
        <v>0</v>
      </c>
      <c r="L114" s="277">
        <f>L115</f>
        <v>9665.7999999999993</v>
      </c>
      <c r="M114" s="222" t="e">
        <f>SUM(K114/I114*100)</f>
        <v>#DIV/0!</v>
      </c>
      <c r="N114" s="224">
        <f>K114-I114</f>
        <v>0</v>
      </c>
    </row>
    <row r="115" spans="1:14" s="24" customFormat="1" ht="255" customHeight="1" x14ac:dyDescent="0.45">
      <c r="A115" s="111" t="s">
        <v>176</v>
      </c>
      <c r="B115" s="312" t="s">
        <v>175</v>
      </c>
      <c r="C115" s="233">
        <v>0</v>
      </c>
      <c r="D115" s="233">
        <v>0</v>
      </c>
      <c r="E115" s="233">
        <v>0</v>
      </c>
      <c r="F115" s="233">
        <f>G115+H115</f>
        <v>9665.7999999999993</v>
      </c>
      <c r="G115" s="233">
        <v>0</v>
      </c>
      <c r="H115" s="233">
        <v>9665.7999999999993</v>
      </c>
      <c r="I115" s="233">
        <v>0</v>
      </c>
      <c r="J115" s="234">
        <f>K115+L115</f>
        <v>9665.7999999999993</v>
      </c>
      <c r="K115" s="234">
        <v>0</v>
      </c>
      <c r="L115" s="234">
        <v>9665.7999999999993</v>
      </c>
      <c r="M115" s="222" t="e">
        <f>SUM(K115/I115*100)</f>
        <v>#DIV/0!</v>
      </c>
      <c r="N115" s="224">
        <f>K115-I115</f>
        <v>0</v>
      </c>
    </row>
    <row r="116" spans="1:14" s="24" customFormat="1" ht="274.5" hidden="1" customHeight="1" x14ac:dyDescent="0.45">
      <c r="A116" s="111" t="s">
        <v>81</v>
      </c>
      <c r="B116" s="118" t="s">
        <v>116</v>
      </c>
      <c r="C116" s="275">
        <f t="shared" si="23"/>
        <v>0</v>
      </c>
      <c r="D116" s="275">
        <v>0</v>
      </c>
      <c r="E116" s="275">
        <v>0</v>
      </c>
      <c r="F116" s="275">
        <f t="shared" si="26"/>
        <v>0</v>
      </c>
      <c r="G116" s="275">
        <v>0</v>
      </c>
      <c r="H116" s="275">
        <v>0</v>
      </c>
      <c r="I116" s="275">
        <v>0</v>
      </c>
      <c r="J116" s="277">
        <f>K116+L116</f>
        <v>0</v>
      </c>
      <c r="K116" s="277">
        <v>0</v>
      </c>
      <c r="L116" s="277">
        <v>0</v>
      </c>
      <c r="M116" s="222" t="e">
        <f t="shared" si="24"/>
        <v>#DIV/0!</v>
      </c>
      <c r="N116" s="224">
        <f t="shared" si="25"/>
        <v>0</v>
      </c>
    </row>
    <row r="117" spans="1:14" s="24" customFormat="1" ht="33.75" customHeight="1" x14ac:dyDescent="0.5">
      <c r="A117" s="111" t="s">
        <v>82</v>
      </c>
      <c r="B117" s="120" t="s">
        <v>83</v>
      </c>
      <c r="C117" s="275">
        <f>C118</f>
        <v>1350.6</v>
      </c>
      <c r="D117" s="275">
        <f>D118</f>
        <v>1350.6</v>
      </c>
      <c r="E117" s="275">
        <f>E118</f>
        <v>0</v>
      </c>
      <c r="F117" s="277">
        <f t="shared" si="26"/>
        <v>870.9</v>
      </c>
      <c r="G117" s="275">
        <f>G118</f>
        <v>870.9</v>
      </c>
      <c r="H117" s="275">
        <f>H118</f>
        <v>0</v>
      </c>
      <c r="I117" s="275">
        <f>I118</f>
        <v>870.9</v>
      </c>
      <c r="J117" s="275">
        <f>L117+K117</f>
        <v>856.6</v>
      </c>
      <c r="K117" s="275">
        <f>K118</f>
        <v>856.6</v>
      </c>
      <c r="L117" s="275">
        <v>0</v>
      </c>
      <c r="M117" s="285">
        <f t="shared" si="24"/>
        <v>98.35802043862671</v>
      </c>
      <c r="N117" s="215">
        <f t="shared" si="25"/>
        <v>-14.299999999999955</v>
      </c>
    </row>
    <row r="118" spans="1:14" s="203" customFormat="1" ht="40.5" customHeight="1" x14ac:dyDescent="0.45">
      <c r="A118" s="201" t="s">
        <v>84</v>
      </c>
      <c r="B118" s="202" t="s">
        <v>85</v>
      </c>
      <c r="C118" s="280">
        <f>D118+E118</f>
        <v>1350.6</v>
      </c>
      <c r="D118" s="280">
        <v>1350.6</v>
      </c>
      <c r="E118" s="281">
        <v>0</v>
      </c>
      <c r="F118" s="320">
        <f t="shared" si="26"/>
        <v>870.9</v>
      </c>
      <c r="G118" s="283">
        <v>870.9</v>
      </c>
      <c r="H118" s="280">
        <v>0</v>
      </c>
      <c r="I118" s="280">
        <v>870.9</v>
      </c>
      <c r="J118" s="281">
        <f>L118+K118</f>
        <v>856.6</v>
      </c>
      <c r="K118" s="283">
        <v>856.6</v>
      </c>
      <c r="L118" s="280">
        <v>0</v>
      </c>
      <c r="M118" s="284">
        <f t="shared" si="24"/>
        <v>98.35802043862671</v>
      </c>
      <c r="N118" s="284">
        <f t="shared" si="25"/>
        <v>-14.299999999999955</v>
      </c>
    </row>
    <row r="119" spans="1:14" s="24" customFormat="1" ht="33.75" customHeight="1" x14ac:dyDescent="0.5">
      <c r="A119" s="211" t="s">
        <v>44</v>
      </c>
      <c r="B119" s="213" t="s">
        <v>15</v>
      </c>
      <c r="C119" s="285">
        <f t="shared" si="23"/>
        <v>59.6</v>
      </c>
      <c r="D119" s="285">
        <f>D120</f>
        <v>59.6</v>
      </c>
      <c r="E119" s="285">
        <f>E120</f>
        <v>0</v>
      </c>
      <c r="F119" s="286">
        <f t="shared" si="26"/>
        <v>59.6</v>
      </c>
      <c r="G119" s="285">
        <f>G120</f>
        <v>59.6</v>
      </c>
      <c r="H119" s="285">
        <v>0</v>
      </c>
      <c r="I119" s="285">
        <f>I120</f>
        <v>59.6</v>
      </c>
      <c r="J119" s="285">
        <f>K119+L119</f>
        <v>59.6</v>
      </c>
      <c r="K119" s="285">
        <f>K120</f>
        <v>59.6</v>
      </c>
      <c r="L119" s="285">
        <f>L120</f>
        <v>0</v>
      </c>
      <c r="M119" s="285">
        <f t="shared" si="24"/>
        <v>100</v>
      </c>
      <c r="N119" s="215">
        <f t="shared" si="25"/>
        <v>0</v>
      </c>
    </row>
    <row r="120" spans="1:14" s="24" customFormat="1" ht="37.5" customHeight="1" x14ac:dyDescent="0.55000000000000004">
      <c r="A120" s="112" t="s">
        <v>75</v>
      </c>
      <c r="B120" s="121" t="s">
        <v>76</v>
      </c>
      <c r="C120" s="214">
        <f t="shared" si="23"/>
        <v>59.6</v>
      </c>
      <c r="D120" s="214">
        <v>59.6</v>
      </c>
      <c r="E120" s="287">
        <v>0</v>
      </c>
      <c r="F120" s="319">
        <f t="shared" si="26"/>
        <v>59.6</v>
      </c>
      <c r="G120" s="214">
        <v>59.6</v>
      </c>
      <c r="H120" s="287">
        <v>0</v>
      </c>
      <c r="I120" s="219">
        <v>59.6</v>
      </c>
      <c r="J120" s="218">
        <f t="shared" ref="J120:J129" si="27">K120+L120</f>
        <v>59.6</v>
      </c>
      <c r="K120" s="219">
        <v>59.6</v>
      </c>
      <c r="L120" s="214">
        <v>0</v>
      </c>
      <c r="M120" s="284">
        <f t="shared" si="24"/>
        <v>100</v>
      </c>
      <c r="N120" s="224">
        <f t="shared" si="25"/>
        <v>0</v>
      </c>
    </row>
    <row r="121" spans="1:14" s="37" customFormat="1" ht="36.75" hidden="1" customHeight="1" thickBot="1" x14ac:dyDescent="0.3">
      <c r="A121" s="59"/>
      <c r="B121" s="60"/>
      <c r="C121" s="236"/>
      <c r="D121" s="236"/>
      <c r="E121" s="237">
        <v>4</v>
      </c>
      <c r="F121" s="236"/>
      <c r="G121" s="238"/>
      <c r="H121" s="238"/>
      <c r="I121" s="238"/>
      <c r="J121" s="236"/>
      <c r="K121" s="239"/>
      <c r="L121" s="240" t="s">
        <v>21</v>
      </c>
      <c r="M121" s="291"/>
      <c r="N121" s="241"/>
    </row>
    <row r="122" spans="1:14" s="24" customFormat="1" ht="19.5" hidden="1" customHeight="1" x14ac:dyDescent="0.35">
      <c r="A122" s="58">
        <v>1</v>
      </c>
      <c r="B122" s="61">
        <v>2</v>
      </c>
      <c r="C122" s="242">
        <v>3</v>
      </c>
      <c r="D122" s="242">
        <v>4</v>
      </c>
      <c r="E122" s="242">
        <v>5</v>
      </c>
      <c r="F122" s="242">
        <v>6</v>
      </c>
      <c r="G122" s="242">
        <v>7</v>
      </c>
      <c r="H122" s="243">
        <v>8</v>
      </c>
      <c r="I122" s="243">
        <v>9</v>
      </c>
      <c r="J122" s="243">
        <v>10</v>
      </c>
      <c r="K122" s="243">
        <v>11</v>
      </c>
      <c r="L122" s="244">
        <v>12</v>
      </c>
      <c r="M122" s="292">
        <v>13</v>
      </c>
      <c r="N122" s="244">
        <v>14</v>
      </c>
    </row>
    <row r="123" spans="1:14" s="24" customFormat="1" ht="33.75" customHeight="1" x14ac:dyDescent="0.5">
      <c r="A123" s="211" t="s">
        <v>46</v>
      </c>
      <c r="B123" s="213" t="s">
        <v>32</v>
      </c>
      <c r="C123" s="285">
        <f t="shared" si="23"/>
        <v>3.1</v>
      </c>
      <c r="D123" s="285">
        <f>D124+D126</f>
        <v>3.1</v>
      </c>
      <c r="E123" s="285">
        <f>E124+E126</f>
        <v>0</v>
      </c>
      <c r="F123" s="286">
        <f t="shared" si="26"/>
        <v>9.1</v>
      </c>
      <c r="G123" s="285">
        <f>G124+G126</f>
        <v>9.1</v>
      </c>
      <c r="H123" s="285">
        <f>H124+H126</f>
        <v>0</v>
      </c>
      <c r="I123" s="285">
        <f>I124+I126</f>
        <v>9.1</v>
      </c>
      <c r="J123" s="286">
        <f>K123+L123</f>
        <v>9.1</v>
      </c>
      <c r="K123" s="285">
        <f>K124+K126</f>
        <v>9.1</v>
      </c>
      <c r="L123" s="285"/>
      <c r="M123" s="285">
        <f t="shared" si="24"/>
        <v>100</v>
      </c>
      <c r="N123" s="215">
        <f t="shared" si="25"/>
        <v>0</v>
      </c>
    </row>
    <row r="124" spans="1:14" s="24" customFormat="1" ht="33.75" customHeight="1" x14ac:dyDescent="0.55000000000000004">
      <c r="A124" s="112" t="s">
        <v>47</v>
      </c>
      <c r="B124" s="121" t="s">
        <v>45</v>
      </c>
      <c r="C124" s="214">
        <f t="shared" si="23"/>
        <v>3.1</v>
      </c>
      <c r="D124" s="214">
        <f>D125</f>
        <v>3.1</v>
      </c>
      <c r="E124" s="214">
        <f>E125</f>
        <v>0</v>
      </c>
      <c r="F124" s="245">
        <f t="shared" si="26"/>
        <v>9.1</v>
      </c>
      <c r="G124" s="214">
        <f>G125</f>
        <v>9.1</v>
      </c>
      <c r="H124" s="214">
        <v>0</v>
      </c>
      <c r="I124" s="219">
        <f>I125</f>
        <v>9.1</v>
      </c>
      <c r="J124" s="218">
        <f t="shared" si="27"/>
        <v>9.1</v>
      </c>
      <c r="K124" s="214">
        <f>K125</f>
        <v>9.1</v>
      </c>
      <c r="L124" s="214">
        <f>L125</f>
        <v>0</v>
      </c>
      <c r="M124" s="284">
        <f t="shared" si="24"/>
        <v>100</v>
      </c>
      <c r="N124" s="224">
        <f t="shared" si="25"/>
        <v>0</v>
      </c>
    </row>
    <row r="125" spans="1:14" s="24" customFormat="1" ht="66.75" customHeight="1" x14ac:dyDescent="0.55000000000000004">
      <c r="A125" s="112" t="s">
        <v>48</v>
      </c>
      <c r="B125" s="336" t="s">
        <v>55</v>
      </c>
      <c r="C125" s="214">
        <f t="shared" si="23"/>
        <v>3.1</v>
      </c>
      <c r="D125" s="214">
        <v>3.1</v>
      </c>
      <c r="E125" s="214">
        <v>0</v>
      </c>
      <c r="F125" s="319">
        <f t="shared" si="26"/>
        <v>9.1</v>
      </c>
      <c r="G125" s="214">
        <v>9.1</v>
      </c>
      <c r="H125" s="214">
        <v>0</v>
      </c>
      <c r="I125" s="214">
        <v>9.1</v>
      </c>
      <c r="J125" s="218">
        <f t="shared" si="27"/>
        <v>9.1</v>
      </c>
      <c r="K125" s="214">
        <v>9.1</v>
      </c>
      <c r="L125" s="214">
        <v>0</v>
      </c>
      <c r="M125" s="284">
        <f t="shared" si="24"/>
        <v>100</v>
      </c>
      <c r="N125" s="224">
        <f t="shared" si="25"/>
        <v>0</v>
      </c>
    </row>
    <row r="126" spans="1:14" s="24" customFormat="1" ht="33.75" hidden="1" customHeight="1" x14ac:dyDescent="0.55000000000000004">
      <c r="A126" s="112" t="s">
        <v>52</v>
      </c>
      <c r="B126" s="121" t="s">
        <v>51</v>
      </c>
      <c r="C126" s="214">
        <f t="shared" si="23"/>
        <v>0</v>
      </c>
      <c r="D126" s="214">
        <f>D127</f>
        <v>0</v>
      </c>
      <c r="E126" s="214">
        <f>E127</f>
        <v>0</v>
      </c>
      <c r="F126" s="288">
        <f t="shared" si="26"/>
        <v>0</v>
      </c>
      <c r="G126" s="287">
        <f>G127</f>
        <v>0</v>
      </c>
      <c r="H126" s="287">
        <f>H127</f>
        <v>0</v>
      </c>
      <c r="I126" s="287">
        <f>I127</f>
        <v>0</v>
      </c>
      <c r="J126" s="220">
        <f t="shared" si="27"/>
        <v>0</v>
      </c>
      <c r="K126" s="288">
        <f>K127</f>
        <v>0</v>
      </c>
      <c r="L126" s="288">
        <f>L127</f>
        <v>0</v>
      </c>
      <c r="M126" s="222" t="e">
        <f t="shared" si="24"/>
        <v>#DIV/0!</v>
      </c>
      <c r="N126" s="224">
        <f t="shared" si="25"/>
        <v>0</v>
      </c>
    </row>
    <row r="127" spans="1:14" s="24" customFormat="1" ht="63" hidden="1" customHeight="1" thickBot="1" x14ac:dyDescent="0.6">
      <c r="A127" s="112" t="s">
        <v>53</v>
      </c>
      <c r="B127" s="121" t="s">
        <v>54</v>
      </c>
      <c r="C127" s="214">
        <f t="shared" si="23"/>
        <v>0</v>
      </c>
      <c r="D127" s="214"/>
      <c r="E127" s="214"/>
      <c r="F127" s="245">
        <f t="shared" si="26"/>
        <v>0</v>
      </c>
      <c r="G127" s="214"/>
      <c r="H127" s="214"/>
      <c r="I127" s="214"/>
      <c r="J127" s="220">
        <f t="shared" si="27"/>
        <v>0</v>
      </c>
      <c r="K127" s="214"/>
      <c r="L127" s="214"/>
      <c r="M127" s="222" t="e">
        <f t="shared" si="24"/>
        <v>#DIV/0!</v>
      </c>
      <c r="N127" s="224">
        <f t="shared" si="25"/>
        <v>0</v>
      </c>
    </row>
    <row r="128" spans="1:14" s="24" customFormat="1" ht="33.75" customHeight="1" x14ac:dyDescent="0.5">
      <c r="A128" s="211" t="s">
        <v>49</v>
      </c>
      <c r="B128" s="212" t="s">
        <v>2</v>
      </c>
      <c r="C128" s="285">
        <f t="shared" si="23"/>
        <v>10868.1</v>
      </c>
      <c r="D128" s="285">
        <f>D129+D130</f>
        <v>9114.3000000000011</v>
      </c>
      <c r="E128" s="285">
        <f>E129+E130+E132+E134</f>
        <v>1753.8</v>
      </c>
      <c r="F128" s="286">
        <f>G128+H128</f>
        <v>15433.100000000002</v>
      </c>
      <c r="G128" s="285">
        <f>G129+G130+G132</f>
        <v>10665.7</v>
      </c>
      <c r="H128" s="285">
        <f>H129+H130+H132+H131</f>
        <v>4767.4000000000005</v>
      </c>
      <c r="I128" s="285">
        <f>I129+I130+I132</f>
        <v>10665.7</v>
      </c>
      <c r="J128" s="285">
        <f>K128+L128</f>
        <v>15280</v>
      </c>
      <c r="K128" s="285">
        <f>K129+K130+K131+K132</f>
        <v>10535.9</v>
      </c>
      <c r="L128" s="285">
        <f>L129+L130+L131+L132</f>
        <v>4744.1000000000004</v>
      </c>
      <c r="M128" s="285">
        <f t="shared" si="24"/>
        <v>98.783014710708144</v>
      </c>
      <c r="N128" s="215">
        <f t="shared" si="25"/>
        <v>-129.80000000000109</v>
      </c>
    </row>
    <row r="129" spans="1:15" s="24" customFormat="1" ht="33.75" customHeight="1" x14ac:dyDescent="0.55000000000000004">
      <c r="A129" s="112" t="s">
        <v>77</v>
      </c>
      <c r="B129" s="121" t="s">
        <v>78</v>
      </c>
      <c r="C129" s="214">
        <f t="shared" si="23"/>
        <v>10839.6</v>
      </c>
      <c r="D129" s="214">
        <v>9089.6</v>
      </c>
      <c r="E129" s="214">
        <v>1750</v>
      </c>
      <c r="F129" s="245">
        <f>G129+H129</f>
        <v>15404.8</v>
      </c>
      <c r="G129" s="313">
        <v>10641</v>
      </c>
      <c r="H129" s="214">
        <v>4763.8</v>
      </c>
      <c r="I129" s="219">
        <v>10641</v>
      </c>
      <c r="J129" s="220">
        <f t="shared" si="27"/>
        <v>15266.9</v>
      </c>
      <c r="K129" s="214">
        <v>10522.8</v>
      </c>
      <c r="L129" s="214">
        <v>4744.1000000000004</v>
      </c>
      <c r="M129" s="284">
        <f t="shared" si="24"/>
        <v>98.889202142655762</v>
      </c>
      <c r="N129" s="224">
        <f t="shared" si="25"/>
        <v>-118.20000000000073</v>
      </c>
    </row>
    <row r="130" spans="1:15" s="24" customFormat="1" ht="33.75" customHeight="1" x14ac:dyDescent="0.55000000000000004">
      <c r="A130" s="112" t="s">
        <v>98</v>
      </c>
      <c r="B130" s="121" t="s">
        <v>137</v>
      </c>
      <c r="C130" s="214">
        <f>D130+E130</f>
        <v>24.7</v>
      </c>
      <c r="D130" s="214">
        <v>24.7</v>
      </c>
      <c r="E130" s="214">
        <v>0</v>
      </c>
      <c r="F130" s="245">
        <f t="shared" ref="F130:F139" si="28">G130+H130</f>
        <v>24.7</v>
      </c>
      <c r="G130" s="313">
        <v>24.7</v>
      </c>
      <c r="H130" s="214"/>
      <c r="I130" s="214">
        <v>24.7</v>
      </c>
      <c r="J130" s="220">
        <f t="shared" ref="J130:J140" si="29">K130+L130</f>
        <v>13.1</v>
      </c>
      <c r="K130" s="214">
        <v>13.1</v>
      </c>
      <c r="L130" s="214">
        <v>0</v>
      </c>
      <c r="M130" s="284">
        <f t="shared" si="24"/>
        <v>53.036437246963565</v>
      </c>
      <c r="N130" s="224">
        <f t="shared" si="25"/>
        <v>-11.6</v>
      </c>
    </row>
    <row r="131" spans="1:15" s="24" customFormat="1" ht="130.65" hidden="1" customHeight="1" x14ac:dyDescent="0.55000000000000004">
      <c r="A131" s="112" t="s">
        <v>124</v>
      </c>
      <c r="B131" s="121" t="s">
        <v>125</v>
      </c>
      <c r="C131" s="214">
        <v>0</v>
      </c>
      <c r="D131" s="214">
        <v>0</v>
      </c>
      <c r="E131" s="287">
        <v>0</v>
      </c>
      <c r="F131" s="245">
        <f t="shared" si="28"/>
        <v>0</v>
      </c>
      <c r="G131" s="214"/>
      <c r="H131" s="214"/>
      <c r="I131" s="214">
        <v>0</v>
      </c>
      <c r="J131" s="220">
        <f t="shared" si="29"/>
        <v>0</v>
      </c>
      <c r="K131" s="214">
        <v>0</v>
      </c>
      <c r="L131" s="214">
        <v>0</v>
      </c>
      <c r="M131" s="284"/>
      <c r="N131" s="224"/>
    </row>
    <row r="132" spans="1:15" s="7" customFormat="1" ht="31.5" customHeight="1" x14ac:dyDescent="0.55000000000000004">
      <c r="A132" s="122" t="s">
        <v>114</v>
      </c>
      <c r="B132" s="121" t="s">
        <v>115</v>
      </c>
      <c r="C132" s="214">
        <f t="shared" ref="C132:C140" si="30">D132+E132</f>
        <v>3.8</v>
      </c>
      <c r="D132" s="214">
        <v>0</v>
      </c>
      <c r="E132" s="214">
        <v>3.8</v>
      </c>
      <c r="F132" s="245">
        <f t="shared" si="28"/>
        <v>3.6</v>
      </c>
      <c r="G132" s="214">
        <v>0</v>
      </c>
      <c r="H132" s="214">
        <v>3.6</v>
      </c>
      <c r="I132" s="287">
        <v>0</v>
      </c>
      <c r="J132" s="220">
        <f t="shared" si="29"/>
        <v>0</v>
      </c>
      <c r="K132" s="287">
        <v>0</v>
      </c>
      <c r="L132" s="313">
        <v>0</v>
      </c>
      <c r="M132" s="284" t="e">
        <f t="shared" si="24"/>
        <v>#DIV/0!</v>
      </c>
      <c r="N132" s="224">
        <f t="shared" si="25"/>
        <v>0</v>
      </c>
    </row>
    <row r="133" spans="1:15" s="7" customFormat="1" ht="31.5" customHeight="1" x14ac:dyDescent="0.5">
      <c r="A133" s="211" t="s">
        <v>172</v>
      </c>
      <c r="B133" s="212" t="s">
        <v>173</v>
      </c>
      <c r="C133" s="285">
        <f>D133+E133</f>
        <v>400.5</v>
      </c>
      <c r="D133" s="285">
        <f>D134</f>
        <v>400.5</v>
      </c>
      <c r="E133" s="285">
        <f>E134</f>
        <v>0</v>
      </c>
      <c r="F133" s="286">
        <f>G133+H133</f>
        <v>743.2</v>
      </c>
      <c r="G133" s="285">
        <f>G134</f>
        <v>436.2</v>
      </c>
      <c r="H133" s="285">
        <f>H134</f>
        <v>307</v>
      </c>
      <c r="I133" s="285">
        <f>I134</f>
        <v>436.2</v>
      </c>
      <c r="J133" s="285">
        <f>K133+L133</f>
        <v>713.2</v>
      </c>
      <c r="K133" s="285">
        <f>K134</f>
        <v>425.8</v>
      </c>
      <c r="L133" s="323">
        <f>L134</f>
        <v>287.39999999999998</v>
      </c>
      <c r="M133" s="285">
        <f>SUM(K133/I133*100)</f>
        <v>97.615772581384704</v>
      </c>
      <c r="N133" s="215">
        <f>K133-I133</f>
        <v>-10.399999999999977</v>
      </c>
    </row>
    <row r="134" spans="1:15" s="24" customFormat="1" ht="33.75" customHeight="1" x14ac:dyDescent="0.55000000000000004">
      <c r="A134" s="201" t="s">
        <v>129</v>
      </c>
      <c r="B134" s="210" t="s">
        <v>130</v>
      </c>
      <c r="C134" s="280">
        <f t="shared" si="30"/>
        <v>400.5</v>
      </c>
      <c r="D134" s="280">
        <v>400.5</v>
      </c>
      <c r="E134" s="280">
        <v>0</v>
      </c>
      <c r="F134" s="282">
        <f t="shared" si="28"/>
        <v>743.2</v>
      </c>
      <c r="G134" s="318">
        <v>436.2</v>
      </c>
      <c r="H134" s="280">
        <v>307</v>
      </c>
      <c r="I134" s="283">
        <v>436.2</v>
      </c>
      <c r="J134" s="280">
        <f t="shared" si="29"/>
        <v>713.2</v>
      </c>
      <c r="K134" s="283">
        <v>425.8</v>
      </c>
      <c r="L134" s="280">
        <v>287.39999999999998</v>
      </c>
      <c r="M134" s="284">
        <f t="shared" si="24"/>
        <v>97.615772581384704</v>
      </c>
      <c r="N134" s="284">
        <f t="shared" si="25"/>
        <v>-10.399999999999977</v>
      </c>
    </row>
    <row r="135" spans="1:15" s="24" customFormat="1" ht="34.5" customHeight="1" x14ac:dyDescent="0.5">
      <c r="A135" s="211" t="s">
        <v>139</v>
      </c>
      <c r="B135" s="212" t="s">
        <v>140</v>
      </c>
      <c r="C135" s="285">
        <f t="shared" si="30"/>
        <v>700</v>
      </c>
      <c r="D135" s="285">
        <f>D138+D136</f>
        <v>700</v>
      </c>
      <c r="E135" s="285">
        <v>0</v>
      </c>
      <c r="F135" s="286">
        <f t="shared" si="28"/>
        <v>639.1</v>
      </c>
      <c r="G135" s="285">
        <f>G138+G136</f>
        <v>639.1</v>
      </c>
      <c r="H135" s="285">
        <f>H138</f>
        <v>0</v>
      </c>
      <c r="I135" s="285">
        <f>I136</f>
        <v>439.1</v>
      </c>
      <c r="J135" s="285">
        <f t="shared" si="29"/>
        <v>439.1</v>
      </c>
      <c r="K135" s="285">
        <f>K136+K138</f>
        <v>439.1</v>
      </c>
      <c r="L135" s="285">
        <f>L138</f>
        <v>0</v>
      </c>
      <c r="M135" s="285">
        <f t="shared" si="24"/>
        <v>100</v>
      </c>
      <c r="N135" s="285">
        <f t="shared" si="25"/>
        <v>0</v>
      </c>
      <c r="O135" s="7"/>
    </row>
    <row r="136" spans="1:15" s="24" customFormat="1" ht="34.5" customHeight="1" x14ac:dyDescent="0.5">
      <c r="A136" s="122" t="s">
        <v>164</v>
      </c>
      <c r="B136" s="204" t="s">
        <v>165</v>
      </c>
      <c r="C136" s="281">
        <f>D136+E136</f>
        <v>500</v>
      </c>
      <c r="D136" s="281">
        <f>D137</f>
        <v>500</v>
      </c>
      <c r="E136" s="281">
        <v>0</v>
      </c>
      <c r="F136" s="289">
        <f>G136</f>
        <v>439.1</v>
      </c>
      <c r="G136" s="281">
        <f>G137</f>
        <v>439.1</v>
      </c>
      <c r="H136" s="281">
        <v>0</v>
      </c>
      <c r="I136" s="281">
        <f>I137</f>
        <v>439.1</v>
      </c>
      <c r="J136" s="220">
        <f t="shared" si="29"/>
        <v>439.1</v>
      </c>
      <c r="K136" s="281">
        <f>K137</f>
        <v>439.1</v>
      </c>
      <c r="L136" s="281">
        <v>0</v>
      </c>
      <c r="M136" s="285">
        <f>SUM(K136/I136*100)</f>
        <v>100</v>
      </c>
      <c r="N136" s="285">
        <f>SUM(L136/J136*100)</f>
        <v>0</v>
      </c>
      <c r="O136" s="7"/>
    </row>
    <row r="137" spans="1:15" s="24" customFormat="1" ht="65.25" customHeight="1" x14ac:dyDescent="0.55000000000000004">
      <c r="A137" s="112" t="s">
        <v>166</v>
      </c>
      <c r="B137" s="121" t="s">
        <v>167</v>
      </c>
      <c r="C137" s="280">
        <f>D137+E137</f>
        <v>500</v>
      </c>
      <c r="D137" s="280">
        <v>500</v>
      </c>
      <c r="E137" s="281">
        <v>0</v>
      </c>
      <c r="F137" s="282">
        <f>G137</f>
        <v>439.1</v>
      </c>
      <c r="G137" s="280">
        <v>439.1</v>
      </c>
      <c r="H137" s="281">
        <v>0</v>
      </c>
      <c r="I137" s="280">
        <v>439.1</v>
      </c>
      <c r="J137" s="218">
        <f t="shared" si="29"/>
        <v>439.1</v>
      </c>
      <c r="K137" s="280">
        <v>439.1</v>
      </c>
      <c r="L137" s="280">
        <v>0</v>
      </c>
      <c r="M137" s="284">
        <f>SUM(K137/I137*100)</f>
        <v>100</v>
      </c>
      <c r="N137" s="284">
        <f>SUM(L137/J137*100)</f>
        <v>0</v>
      </c>
      <c r="O137" s="7"/>
    </row>
    <row r="138" spans="1:15" s="24" customFormat="1" ht="34.5" customHeight="1" x14ac:dyDescent="0.5">
      <c r="A138" s="211" t="s">
        <v>131</v>
      </c>
      <c r="B138" s="212" t="s">
        <v>132</v>
      </c>
      <c r="C138" s="285">
        <f t="shared" si="30"/>
        <v>200</v>
      </c>
      <c r="D138" s="285">
        <f>D139</f>
        <v>200</v>
      </c>
      <c r="E138" s="285">
        <v>0</v>
      </c>
      <c r="F138" s="286">
        <f t="shared" si="28"/>
        <v>200</v>
      </c>
      <c r="G138" s="285">
        <f>G139</f>
        <v>200</v>
      </c>
      <c r="H138" s="285">
        <f>H139</f>
        <v>0</v>
      </c>
      <c r="I138" s="285">
        <f>I139</f>
        <v>200</v>
      </c>
      <c r="J138" s="285">
        <f t="shared" si="29"/>
        <v>0</v>
      </c>
      <c r="K138" s="285">
        <v>0</v>
      </c>
      <c r="L138" s="285">
        <v>0</v>
      </c>
      <c r="M138" s="285">
        <f t="shared" si="24"/>
        <v>0</v>
      </c>
      <c r="N138" s="215">
        <f t="shared" si="25"/>
        <v>-200</v>
      </c>
    </row>
    <row r="139" spans="1:15" s="24" customFormat="1" ht="30.75" customHeight="1" x14ac:dyDescent="0.55000000000000004">
      <c r="A139" s="112" t="s">
        <v>151</v>
      </c>
      <c r="B139" s="121" t="s">
        <v>152</v>
      </c>
      <c r="C139" s="214">
        <f t="shared" si="30"/>
        <v>200</v>
      </c>
      <c r="D139" s="287">
        <v>200</v>
      </c>
      <c r="E139" s="287">
        <v>0</v>
      </c>
      <c r="F139" s="245">
        <f t="shared" si="28"/>
        <v>200</v>
      </c>
      <c r="G139" s="290">
        <v>200</v>
      </c>
      <c r="H139" s="287">
        <v>0</v>
      </c>
      <c r="I139" s="214">
        <v>200</v>
      </c>
      <c r="J139" s="280">
        <f t="shared" si="29"/>
        <v>0</v>
      </c>
      <c r="K139" s="287">
        <v>0</v>
      </c>
      <c r="L139" s="287">
        <v>0</v>
      </c>
      <c r="M139" s="284">
        <f>SUM(K139/I139*100)</f>
        <v>0</v>
      </c>
      <c r="N139" s="224">
        <f>K139-I139</f>
        <v>-200</v>
      </c>
    </row>
    <row r="140" spans="1:15" s="7" customFormat="1" ht="31.8" x14ac:dyDescent="0.5">
      <c r="A140" s="123"/>
      <c r="B140" s="91" t="s">
        <v>3</v>
      </c>
      <c r="C140" s="215">
        <f t="shared" si="30"/>
        <v>96713.800000000017</v>
      </c>
      <c r="D140" s="215">
        <f>D63+D68+D69+D119+D123+D128+D133+D135</f>
        <v>93821.700000000012</v>
      </c>
      <c r="E140" s="215">
        <f>E63+E68+E69+E119+E123+E128</f>
        <v>2892.1</v>
      </c>
      <c r="F140" s="322">
        <f>F63+F69+F119+F123+F128+F134+F135</f>
        <v>115345.50000000001</v>
      </c>
      <c r="G140" s="322">
        <f>G63+G69+G119+G123+G128+G134+G135</f>
        <v>95936.200000000012</v>
      </c>
      <c r="H140" s="322">
        <f>H63+H69+H119+H123+H128+H134+H135</f>
        <v>19409.3</v>
      </c>
      <c r="I140" s="215">
        <f>I63+I68+I69+I119+I123+I128+I134+I135</f>
        <v>95736.200000000012</v>
      </c>
      <c r="J140" s="322">
        <f t="shared" si="29"/>
        <v>113892.80000000002</v>
      </c>
      <c r="K140" s="322">
        <f>K63+K69+K119+K123+K128+K134+K135</f>
        <v>94560.000000000015</v>
      </c>
      <c r="L140" s="322">
        <f>L63+L69+L119+L123+L128+L134+L135</f>
        <v>19332.800000000003</v>
      </c>
      <c r="M140" s="215">
        <f t="shared" si="24"/>
        <v>98.77141561917017</v>
      </c>
      <c r="N140" s="215">
        <f t="shared" si="25"/>
        <v>-1176.1999999999971</v>
      </c>
    </row>
    <row r="141" spans="1:15" s="163" customFormat="1" ht="26.25" customHeight="1" x14ac:dyDescent="0.5">
      <c r="A141" s="161"/>
      <c r="B141" s="354"/>
      <c r="C141" s="355"/>
      <c r="D141" s="162">
        <v>79</v>
      </c>
      <c r="E141" s="162"/>
      <c r="F141" s="316"/>
      <c r="G141" s="315"/>
      <c r="H141" s="316"/>
      <c r="I141" s="180" t="s">
        <v>154</v>
      </c>
      <c r="J141" s="296">
        <v>22683.200000000001</v>
      </c>
      <c r="K141" s="314"/>
      <c r="L141" s="314"/>
      <c r="M141" s="172"/>
      <c r="N141" s="172" t="s">
        <v>150</v>
      </c>
    </row>
    <row r="142" spans="1:15" s="168" customFormat="1" ht="76.5" customHeight="1" x14ac:dyDescent="0.45">
      <c r="A142" s="167"/>
      <c r="B142" s="297"/>
      <c r="C142" s="298"/>
      <c r="D142" s="293"/>
      <c r="E142" s="294"/>
      <c r="F142" s="317"/>
      <c r="G142" s="293"/>
      <c r="H142" s="295"/>
      <c r="I142" s="293"/>
      <c r="J142" s="300"/>
      <c r="K142" s="301"/>
      <c r="L142" s="169"/>
      <c r="M142" s="170"/>
      <c r="N142" s="170"/>
    </row>
    <row r="143" spans="1:15" s="177" customFormat="1" ht="27" customHeight="1" x14ac:dyDescent="0.5">
      <c r="A143" s="175"/>
      <c r="B143" s="324"/>
      <c r="C143" s="325"/>
      <c r="D143" s="298"/>
      <c r="E143" s="326"/>
      <c r="F143" s="298"/>
      <c r="G143" s="298"/>
      <c r="H143" s="298"/>
      <c r="I143" s="298"/>
      <c r="J143" s="325"/>
      <c r="K143" s="327"/>
      <c r="L143" s="301"/>
      <c r="M143" s="207"/>
      <c r="N143" s="176"/>
    </row>
    <row r="144" spans="1:15" s="178" customFormat="1" ht="27" customHeight="1" x14ac:dyDescent="0.5">
      <c r="B144" s="328"/>
      <c r="C144" s="329"/>
      <c r="D144" s="330"/>
      <c r="E144" s="331"/>
      <c r="F144" s="337"/>
      <c r="G144" s="330"/>
      <c r="H144" s="331"/>
      <c r="I144" s="330"/>
      <c r="J144" s="332"/>
      <c r="K144" s="333"/>
      <c r="L144" s="208"/>
      <c r="M144" s="209"/>
      <c r="N144" s="179"/>
    </row>
    <row r="145" spans="1:26" s="24" customFormat="1" ht="102" hidden="1" customHeight="1" x14ac:dyDescent="0.5">
      <c r="A145" s="130"/>
      <c r="B145" s="165" t="s">
        <v>153</v>
      </c>
      <c r="C145" s="166"/>
      <c r="D145" s="166"/>
      <c r="E145" s="166"/>
      <c r="F145" s="166"/>
      <c r="G145" s="166"/>
      <c r="H145" s="166"/>
      <c r="I145" s="166"/>
      <c r="J145" s="124"/>
      <c r="K145" s="164"/>
      <c r="L145" s="164"/>
      <c r="M145" s="74"/>
      <c r="N145" s="74"/>
    </row>
    <row r="146" spans="1:26" s="129" customFormat="1" ht="102" hidden="1" customHeight="1" x14ac:dyDescent="0.55000000000000004">
      <c r="A146" s="341" t="s">
        <v>120</v>
      </c>
      <c r="B146" s="341"/>
      <c r="C146" s="126"/>
      <c r="D146" s="126"/>
      <c r="E146" s="126"/>
      <c r="F146" s="126"/>
      <c r="G146" s="126"/>
      <c r="H146" s="126"/>
      <c r="I146" s="126"/>
      <c r="J146" s="126"/>
      <c r="K146" s="341" t="s">
        <v>121</v>
      </c>
      <c r="L146" s="341"/>
      <c r="M146" s="127"/>
      <c r="N146" s="128"/>
      <c r="O146" s="128"/>
      <c r="P146" s="128"/>
      <c r="Q146" s="128"/>
      <c r="R146" s="128"/>
      <c r="S146" s="128"/>
      <c r="T146" s="128"/>
      <c r="U146" s="128"/>
      <c r="V146" s="128"/>
      <c r="W146" s="128"/>
      <c r="X146" s="128"/>
      <c r="Y146" s="128"/>
      <c r="Z146" s="128"/>
    </row>
    <row r="147" spans="1:26" s="8" customFormat="1" ht="62.25" hidden="1" customHeight="1" x14ac:dyDescent="0.8">
      <c r="A147" s="150" t="s">
        <v>86</v>
      </c>
      <c r="B147" s="22"/>
      <c r="C147" s="22"/>
      <c r="D147" s="22"/>
      <c r="E147" s="22"/>
      <c r="F147" s="22"/>
      <c r="G147" s="22"/>
      <c r="H147" s="22"/>
      <c r="I147" s="22"/>
      <c r="J147" s="22"/>
      <c r="K147" s="22"/>
      <c r="L147" s="22"/>
      <c r="M147" s="22"/>
    </row>
    <row r="148" spans="1:26" s="8" customFormat="1" ht="60.75" hidden="1" customHeight="1" x14ac:dyDescent="0.8">
      <c r="A148" s="150" t="s">
        <v>143</v>
      </c>
      <c r="B148" s="22"/>
      <c r="C148" s="40"/>
      <c r="D148" s="40"/>
      <c r="E148" s="40"/>
      <c r="F148" s="40"/>
      <c r="G148" s="40"/>
      <c r="H148" s="40"/>
      <c r="I148" s="22"/>
      <c r="J148" s="40" t="s">
        <v>144</v>
      </c>
      <c r="K148" s="40"/>
      <c r="L148" s="40"/>
      <c r="M148" s="40"/>
      <c r="N148" s="41"/>
    </row>
    <row r="149" spans="1:26" s="8" customFormat="1" ht="40.5" hidden="1" customHeight="1" x14ac:dyDescent="0.8">
      <c r="A149" s="150"/>
      <c r="B149" s="21"/>
      <c r="C149" s="22"/>
      <c r="D149" s="22"/>
      <c r="E149" s="22"/>
      <c r="F149" s="22"/>
      <c r="G149" s="22"/>
      <c r="H149" s="22"/>
      <c r="I149" s="22"/>
      <c r="J149" s="22"/>
      <c r="K149" s="22"/>
      <c r="L149" s="22"/>
      <c r="M149" s="22"/>
    </row>
    <row r="150" spans="1:26" s="8" customFormat="1" ht="40.5" hidden="1" customHeight="1" x14ac:dyDescent="0.8">
      <c r="A150" s="56"/>
      <c r="B150" s="21"/>
      <c r="C150" s="22"/>
      <c r="D150" s="22"/>
      <c r="E150" s="22"/>
      <c r="F150" s="22"/>
      <c r="G150" s="22"/>
      <c r="H150" s="22"/>
      <c r="I150" s="22"/>
      <c r="J150" s="22"/>
    </row>
    <row r="151" spans="1:26" s="24" customFormat="1" ht="36.6" hidden="1" x14ac:dyDescent="0.55000000000000004">
      <c r="A151" s="125"/>
      <c r="C151" s="21"/>
      <c r="D151" s="21"/>
      <c r="E151" s="21"/>
      <c r="F151" s="21"/>
      <c r="G151" s="21"/>
      <c r="H151" s="21"/>
      <c r="I151" s="21"/>
      <c r="J151" s="21"/>
    </row>
    <row r="152" spans="1:26" s="9" customFormat="1" ht="40.5" hidden="1" customHeight="1" x14ac:dyDescent="0.65">
      <c r="A152" s="57"/>
      <c r="B152" s="24"/>
      <c r="C152" s="21"/>
      <c r="D152" s="21"/>
      <c r="E152" s="21"/>
      <c r="F152" s="21"/>
      <c r="G152" s="21"/>
      <c r="H152" s="21"/>
      <c r="I152" s="21"/>
      <c r="J152" s="21"/>
    </row>
    <row r="153" spans="1:26" s="24" customFormat="1" hidden="1" x14ac:dyDescent="0.25">
      <c r="A153" s="125"/>
    </row>
    <row r="154" spans="1:26" s="24" customFormat="1" hidden="1" x14ac:dyDescent="0.25">
      <c r="A154" s="125"/>
    </row>
    <row r="155" spans="1:26" s="24" customFormat="1" hidden="1" x14ac:dyDescent="0.25">
      <c r="A155" s="125"/>
    </row>
    <row r="156" spans="1:26" s="24" customFormat="1" hidden="1" x14ac:dyDescent="0.25">
      <c r="A156" s="125"/>
    </row>
    <row r="157" spans="1:26" s="24" customFormat="1" hidden="1" x14ac:dyDescent="0.25">
      <c r="A157" s="125"/>
    </row>
    <row r="158" spans="1:26" s="24" customFormat="1" hidden="1" x14ac:dyDescent="0.25">
      <c r="A158" s="125"/>
    </row>
    <row r="159" spans="1:26" s="24" customFormat="1" hidden="1" x14ac:dyDescent="0.25">
      <c r="A159" s="125"/>
    </row>
    <row r="160" spans="1:26" s="24" customFormat="1" hidden="1" x14ac:dyDescent="0.25">
      <c r="A160" s="125"/>
    </row>
    <row r="161" spans="1:15" s="24" customFormat="1" hidden="1" x14ac:dyDescent="0.25">
      <c r="A161" s="125"/>
    </row>
    <row r="162" spans="1:15" s="24" customFormat="1" hidden="1" x14ac:dyDescent="0.25">
      <c r="A162" s="125"/>
    </row>
    <row r="163" spans="1:15" s="24" customFormat="1" hidden="1" x14ac:dyDescent="0.25">
      <c r="A163" s="125"/>
    </row>
    <row r="164" spans="1:15" s="24" customFormat="1" hidden="1" x14ac:dyDescent="0.25">
      <c r="A164" s="125"/>
    </row>
    <row r="165" spans="1:15" s="24" customFormat="1" hidden="1" x14ac:dyDescent="0.25">
      <c r="A165" s="125"/>
    </row>
    <row r="166" spans="1:15" s="24" customFormat="1" hidden="1" x14ac:dyDescent="0.25">
      <c r="A166" s="125"/>
    </row>
    <row r="167" spans="1:15" s="24" customFormat="1" hidden="1" x14ac:dyDescent="0.25">
      <c r="A167" s="125"/>
    </row>
    <row r="168" spans="1:15" s="24" customFormat="1" hidden="1" x14ac:dyDescent="0.25">
      <c r="A168" s="125"/>
    </row>
    <row r="169" spans="1:15" s="24" customFormat="1" hidden="1" x14ac:dyDescent="0.25">
      <c r="A169" s="125"/>
    </row>
    <row r="170" spans="1:15" s="24" customFormat="1" hidden="1" x14ac:dyDescent="0.25">
      <c r="A170" s="125"/>
    </row>
    <row r="171" spans="1:15" s="24" customFormat="1" hidden="1" x14ac:dyDescent="0.25">
      <c r="A171" s="125"/>
    </row>
    <row r="172" spans="1:15" s="24" customFormat="1" hidden="1" x14ac:dyDescent="0.25">
      <c r="A172" s="125"/>
    </row>
    <row r="173" spans="1:15" s="24" customFormat="1" hidden="1" x14ac:dyDescent="0.25">
      <c r="A173" s="125"/>
    </row>
    <row r="174" spans="1:15" s="24" customFormat="1" ht="15.6" hidden="1" x14ac:dyDescent="0.3">
      <c r="A174" s="125"/>
      <c r="B174" s="6"/>
    </row>
    <row r="175" spans="1:15" s="24" customFormat="1" ht="15.6" hidden="1" x14ac:dyDescent="0.3">
      <c r="B175" s="6"/>
    </row>
    <row r="176" spans="1:15" s="10" customFormat="1" ht="15.6" hidden="1" x14ac:dyDescent="0.3">
      <c r="D176" s="6"/>
      <c r="E176" s="6"/>
      <c r="F176" s="6"/>
      <c r="G176" s="6"/>
      <c r="H176" s="6"/>
      <c r="I176" s="6"/>
      <c r="J176" s="6"/>
      <c r="K176" s="6"/>
      <c r="L176" s="6"/>
      <c r="M176" s="6"/>
      <c r="N176" s="6"/>
      <c r="O176" s="6"/>
    </row>
    <row r="177" spans="2:15" s="10" customFormat="1" ht="15.6" hidden="1" x14ac:dyDescent="0.3">
      <c r="B177" s="6"/>
      <c r="D177" s="6"/>
      <c r="E177" s="6"/>
      <c r="F177" s="6"/>
      <c r="G177" s="6"/>
      <c r="H177" s="6"/>
      <c r="I177" s="6"/>
      <c r="J177" s="6"/>
      <c r="K177" s="6"/>
      <c r="L177" s="6"/>
      <c r="M177" s="6"/>
      <c r="N177" s="6"/>
      <c r="O177" s="6"/>
    </row>
    <row r="178" spans="2:15" s="10" customFormat="1" ht="15.6" hidden="1" x14ac:dyDescent="0.3">
      <c r="B178" s="11"/>
    </row>
    <row r="179" spans="2:15" s="6" customFormat="1" ht="21" hidden="1" x14ac:dyDescent="0.4">
      <c r="B179" s="12"/>
    </row>
    <row r="180" spans="2:15" s="11" customFormat="1" ht="21" hidden="1" x14ac:dyDescent="0.4">
      <c r="B180" s="12"/>
    </row>
    <row r="181" spans="2:15" s="13" customFormat="1" ht="27" hidden="1" customHeight="1" x14ac:dyDescent="0.35"/>
    <row r="182" spans="2:15" s="12" customFormat="1" ht="27" hidden="1" customHeight="1" x14ac:dyDescent="0.4">
      <c r="B182" s="13"/>
      <c r="C182" s="14"/>
      <c r="D182" s="14"/>
      <c r="E182" s="14"/>
      <c r="F182" s="14"/>
      <c r="G182" s="14"/>
      <c r="H182" s="14"/>
      <c r="I182" s="14"/>
      <c r="J182" s="14"/>
      <c r="K182" s="14"/>
      <c r="L182" s="14"/>
      <c r="M182" s="14"/>
      <c r="N182" s="14"/>
    </row>
    <row r="183" spans="2:15" s="13" customFormat="1" ht="20.399999999999999" hidden="1" x14ac:dyDescent="0.35">
      <c r="C183" s="15"/>
      <c r="D183" s="15"/>
      <c r="E183" s="16"/>
      <c r="F183" s="17"/>
      <c r="G183" s="17"/>
      <c r="H183" s="17"/>
      <c r="I183" s="17"/>
      <c r="J183" s="17"/>
      <c r="K183" s="17"/>
      <c r="L183" s="17"/>
      <c r="M183" s="15"/>
      <c r="N183" s="17"/>
    </row>
    <row r="184" spans="2:15" s="13" customFormat="1" ht="20.399999999999999" hidden="1" x14ac:dyDescent="0.35"/>
    <row r="185" spans="2:15" s="13" customFormat="1" ht="20.399999999999999" hidden="1" x14ac:dyDescent="0.35"/>
    <row r="186" spans="2:15" s="13" customFormat="1" ht="21" hidden="1" x14ac:dyDescent="0.4">
      <c r="B186" s="12"/>
    </row>
    <row r="187" spans="2:15" s="13" customFormat="1" ht="21" hidden="1" x14ac:dyDescent="0.4">
      <c r="B187" s="12"/>
    </row>
    <row r="188" spans="2:15" s="12" customFormat="1" ht="21" hidden="1" x14ac:dyDescent="0.4">
      <c r="B188" s="24"/>
    </row>
    <row r="189" spans="2:15" s="12" customFormat="1" ht="21" hidden="1" x14ac:dyDescent="0.4">
      <c r="B189" s="24"/>
    </row>
    <row r="190" spans="2:15" s="24" customFormat="1" hidden="1" x14ac:dyDescent="0.25"/>
    <row r="191" spans="2:15" s="24" customFormat="1" hidden="1" x14ac:dyDescent="0.25"/>
    <row r="192" spans="2:15" s="24" customFormat="1" hidden="1" x14ac:dyDescent="0.25"/>
    <row r="193" s="24" customFormat="1" hidden="1" x14ac:dyDescent="0.25"/>
    <row r="194" s="24" customFormat="1" hidden="1" x14ac:dyDescent="0.25"/>
    <row r="195" s="24" customFormat="1" hidden="1" x14ac:dyDescent="0.25"/>
    <row r="196" s="24" customFormat="1" hidden="1" x14ac:dyDescent="0.25"/>
    <row r="197" s="24" customFormat="1" hidden="1" x14ac:dyDescent="0.25"/>
    <row r="198" s="24" customFormat="1" hidden="1" x14ac:dyDescent="0.25"/>
    <row r="199" s="24" customFormat="1" hidden="1" x14ac:dyDescent="0.25"/>
    <row r="200" s="24" customFormat="1" hidden="1" x14ac:dyDescent="0.25"/>
    <row r="201" s="24" customFormat="1" hidden="1" x14ac:dyDescent="0.25"/>
    <row r="202" s="24" customFormat="1" hidden="1" x14ac:dyDescent="0.25"/>
    <row r="203" s="24" customFormat="1" hidden="1" x14ac:dyDescent="0.25"/>
    <row r="204" s="24" customFormat="1" hidden="1" x14ac:dyDescent="0.25"/>
    <row r="205" s="24" customFormat="1" hidden="1" x14ac:dyDescent="0.25"/>
    <row r="206" s="24" customFormat="1" hidden="1" x14ac:dyDescent="0.25"/>
    <row r="207" s="24" customFormat="1" hidden="1" x14ac:dyDescent="0.25"/>
    <row r="208" s="24" customFormat="1" hidden="1" x14ac:dyDescent="0.25"/>
    <row r="209" spans="7:11" s="24" customFormat="1" hidden="1" x14ac:dyDescent="0.25"/>
    <row r="210" spans="7:11" s="24" customFormat="1" hidden="1" x14ac:dyDescent="0.25"/>
    <row r="211" spans="7:11" s="24" customFormat="1" hidden="1" x14ac:dyDescent="0.25"/>
    <row r="212" spans="7:11" s="24" customFormat="1" hidden="1" x14ac:dyDescent="0.25"/>
    <row r="213" spans="7:11" s="24" customFormat="1" hidden="1" x14ac:dyDescent="0.25"/>
    <row r="214" spans="7:11" s="24" customFormat="1" hidden="1" x14ac:dyDescent="0.25"/>
    <row r="215" spans="7:11" s="24" customFormat="1" hidden="1" x14ac:dyDescent="0.25"/>
    <row r="216" spans="7:11" s="24" customFormat="1" hidden="1" x14ac:dyDescent="0.25"/>
    <row r="217" spans="7:11" s="24" customFormat="1" hidden="1" x14ac:dyDescent="0.25"/>
    <row r="218" spans="7:11" s="24" customFormat="1" hidden="1" x14ac:dyDescent="0.25"/>
    <row r="219" spans="7:11" s="24" customFormat="1" hidden="1" x14ac:dyDescent="0.25"/>
    <row r="220" spans="7:11" s="24" customFormat="1" hidden="1" x14ac:dyDescent="0.25"/>
    <row r="221" spans="7:11" hidden="1" x14ac:dyDescent="0.25">
      <c r="G221" s="24"/>
      <c r="H221" s="24"/>
      <c r="I221" s="24"/>
      <c r="J221" s="24"/>
      <c r="K221" s="24"/>
    </row>
    <row r="222" spans="7:11" hidden="1" x14ac:dyDescent="0.25">
      <c r="G222" s="24"/>
      <c r="H222" s="24"/>
      <c r="I222" s="24"/>
      <c r="J222" s="24"/>
      <c r="K222" s="24"/>
    </row>
    <row r="223" spans="7:11" hidden="1" x14ac:dyDescent="0.25"/>
    <row r="224" spans="7:11" hidden="1" x14ac:dyDescent="0.25"/>
    <row r="225" spans="1:2" hidden="1" x14ac:dyDescent="0.25"/>
    <row r="226" spans="1:2" hidden="1" x14ac:dyDescent="0.25"/>
    <row r="227" spans="1:2" hidden="1" x14ac:dyDescent="0.25"/>
    <row r="228" spans="1:2" hidden="1" x14ac:dyDescent="0.25"/>
    <row r="229" spans="1:2" hidden="1" x14ac:dyDescent="0.25"/>
    <row r="230" spans="1:2" hidden="1" x14ac:dyDescent="0.25"/>
    <row r="231" spans="1:2" hidden="1" x14ac:dyDescent="0.25"/>
    <row r="232" spans="1:2" hidden="1" x14ac:dyDescent="0.25"/>
    <row r="233" spans="1:2" hidden="1" x14ac:dyDescent="0.25"/>
    <row r="234" spans="1:2" hidden="1" x14ac:dyDescent="0.25"/>
    <row r="235" spans="1:2" hidden="1" x14ac:dyDescent="0.25"/>
    <row r="236" spans="1:2" hidden="1" x14ac:dyDescent="0.25"/>
    <row r="237" spans="1:2" hidden="1" x14ac:dyDescent="0.25"/>
    <row r="238" spans="1:2" ht="36.75" hidden="1" customHeight="1" x14ac:dyDescent="0.65">
      <c r="A238" s="22" t="s">
        <v>20</v>
      </c>
      <c r="B238" s="21"/>
    </row>
    <row r="239" spans="1:2" ht="36.75" hidden="1" customHeight="1" x14ac:dyDescent="0.65">
      <c r="A239" s="22" t="s">
        <v>147</v>
      </c>
      <c r="B239" s="21"/>
    </row>
    <row r="240" spans="1:2" hidden="1" x14ac:dyDescent="0.25"/>
    <row r="241" hidden="1" x14ac:dyDescent="0.25"/>
    <row r="242" ht="26.25" customHeight="1" x14ac:dyDescent="0.25"/>
  </sheetData>
  <mergeCells count="32">
    <mergeCell ref="A5:N5"/>
    <mergeCell ref="A6:N6"/>
    <mergeCell ref="G9:G12"/>
    <mergeCell ref="M8:M12"/>
    <mergeCell ref="C8:C12"/>
    <mergeCell ref="A8:A12"/>
    <mergeCell ref="L9:L12"/>
    <mergeCell ref="J8:J12"/>
    <mergeCell ref="I8:I12"/>
    <mergeCell ref="K8:L8"/>
    <mergeCell ref="A15:N15"/>
    <mergeCell ref="G8:H8"/>
    <mergeCell ref="H9:H12"/>
    <mergeCell ref="K9:K12"/>
    <mergeCell ref="A14:N14"/>
    <mergeCell ref="D8:E8"/>
    <mergeCell ref="I60:N60"/>
    <mergeCell ref="L95:N95"/>
    <mergeCell ref="K146:L146"/>
    <mergeCell ref="E9:E12"/>
    <mergeCell ref="N8:N12"/>
    <mergeCell ref="K109:M109"/>
    <mergeCell ref="A55:N55"/>
    <mergeCell ref="D9:D12"/>
    <mergeCell ref="A146:B146"/>
    <mergeCell ref="B141:C141"/>
    <mergeCell ref="A60:B60"/>
    <mergeCell ref="B62:N62"/>
    <mergeCell ref="C60:E60"/>
    <mergeCell ref="B8:B12"/>
    <mergeCell ref="F8:F12"/>
    <mergeCell ref="E46:F46"/>
  </mergeCells>
  <phoneticPr fontId="6" type="noConversion"/>
  <pageMargins left="1.1811023622047245" right="0.39370078740157483" top="0.78740157480314965" bottom="0.74803149606299213" header="0.39370078740157483" footer="0.39370078740157483"/>
  <pageSetup paperSize="9" scale="30" orientation="landscape" r:id="rId1"/>
  <headerFooter alignWithMargins="0"/>
  <rowBreaks count="2" manualBreakCount="2">
    <brk id="59" max="13" man="1"/>
    <brk id="144" min="1"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5"/>
  <sheetViews>
    <sheetView topLeftCell="A3" zoomScale="25" zoomScaleNormal="44" workbookViewId="0">
      <selection activeCell="A4" sqref="A4:IV7"/>
    </sheetView>
  </sheetViews>
  <sheetFormatPr defaultRowHeight="15" x14ac:dyDescent="0.25"/>
  <sheetData>
    <row r="1" spans="1:14" s="24" customFormat="1" ht="31.8" hidden="1" x14ac:dyDescent="0.5">
      <c r="A1" s="33"/>
      <c r="B1" s="34"/>
      <c r="C1" s="35"/>
      <c r="D1" s="35"/>
      <c r="E1" s="35"/>
      <c r="F1" s="35"/>
      <c r="G1" s="35"/>
      <c r="H1" s="35"/>
      <c r="I1" s="35"/>
      <c r="J1" s="35"/>
      <c r="K1" s="35"/>
      <c r="L1" s="35"/>
      <c r="M1" s="35"/>
      <c r="N1" s="35"/>
    </row>
    <row r="2" spans="1:14" s="24" customFormat="1" ht="31.8" hidden="1" x14ac:dyDescent="0.5">
      <c r="A2" s="33"/>
      <c r="B2" s="34"/>
      <c r="C2" s="35"/>
      <c r="D2" s="35"/>
      <c r="E2" s="35"/>
      <c r="F2" s="35"/>
      <c r="G2" s="35"/>
      <c r="H2" s="35"/>
      <c r="I2" s="35"/>
      <c r="J2" s="35"/>
      <c r="K2" s="35"/>
      <c r="L2" s="35"/>
      <c r="M2" s="35"/>
      <c r="N2" s="35"/>
    </row>
    <row r="3" spans="1:14" x14ac:dyDescent="0.25">
      <c r="G3" s="20"/>
      <c r="H3" s="20"/>
      <c r="I3" s="26"/>
    </row>
    <row r="4" spans="1:14" s="10" customFormat="1" ht="40.5" customHeight="1" x14ac:dyDescent="0.3">
      <c r="A4" s="10" t="s">
        <v>86</v>
      </c>
      <c r="I4" s="151"/>
    </row>
    <row r="5" spans="1:14" s="10" customFormat="1" ht="40.5" customHeight="1" x14ac:dyDescent="0.3"/>
    <row r="6" spans="1:14" s="10" customFormat="1" ht="40.5" customHeight="1" x14ac:dyDescent="0.3">
      <c r="A6" s="10" t="s">
        <v>87</v>
      </c>
      <c r="C6" s="152"/>
      <c r="D6" s="152"/>
      <c r="E6" s="152"/>
      <c r="F6" s="152"/>
      <c r="G6" s="152"/>
      <c r="H6" s="152"/>
      <c r="J6" s="152" t="s">
        <v>88</v>
      </c>
      <c r="K6" s="152"/>
      <c r="L6" s="152"/>
      <c r="M6" s="152"/>
      <c r="N6" s="152"/>
    </row>
    <row r="7" spans="1:14" s="10" customFormat="1" ht="40.5" customHeight="1" x14ac:dyDescent="0.3">
      <c r="C7" s="6"/>
      <c r="D7" s="6"/>
      <c r="E7" s="6"/>
      <c r="M7" s="6"/>
    </row>
    <row r="8" spans="1:14" s="8" customFormat="1" ht="40.5" customHeight="1" x14ac:dyDescent="0.8">
      <c r="B8" s="22"/>
      <c r="C8" s="22"/>
      <c r="D8" s="22"/>
      <c r="E8" s="22"/>
      <c r="F8" s="22"/>
      <c r="G8" s="22"/>
      <c r="H8" s="22"/>
      <c r="I8" s="22"/>
      <c r="J8" s="22"/>
    </row>
    <row r="9" spans="1:14" s="8" customFormat="1" ht="40.5" customHeight="1" x14ac:dyDescent="0.8">
      <c r="B9" s="21"/>
      <c r="C9" s="22"/>
      <c r="D9" s="22"/>
      <c r="E9" s="22"/>
      <c r="F9" s="22"/>
      <c r="G9" s="22"/>
      <c r="H9" s="22"/>
      <c r="I9" s="22"/>
      <c r="J9" s="22"/>
    </row>
    <row r="10" spans="1:14" s="8" customFormat="1" ht="40.5" customHeight="1" x14ac:dyDescent="0.8">
      <c r="B10" s="21"/>
      <c r="C10" s="22"/>
      <c r="D10" s="22"/>
      <c r="E10" s="22"/>
      <c r="F10" s="22"/>
      <c r="G10" s="22"/>
      <c r="H10" s="22"/>
      <c r="I10" s="22"/>
      <c r="J10" s="22"/>
    </row>
    <row r="11" spans="1:14" ht="36.6" x14ac:dyDescent="0.55000000000000004">
      <c r="C11" s="21"/>
      <c r="D11" s="21"/>
      <c r="E11" s="21"/>
      <c r="F11" s="21"/>
      <c r="G11" s="21"/>
      <c r="H11" s="21"/>
      <c r="I11" s="21"/>
      <c r="J11" s="21"/>
      <c r="K11" s="24"/>
    </row>
    <row r="12" spans="1:14" s="9" customFormat="1" ht="40.5" customHeight="1" x14ac:dyDescent="0.65">
      <c r="B12"/>
      <c r="C12" s="21"/>
      <c r="D12" s="21"/>
      <c r="E12" s="21"/>
      <c r="F12" s="21"/>
      <c r="G12" s="21"/>
      <c r="H12" s="21"/>
      <c r="I12" s="21"/>
      <c r="J12" s="21"/>
    </row>
    <row r="13" spans="1:14" x14ac:dyDescent="0.25">
      <c r="G13" s="24"/>
      <c r="H13" s="24"/>
      <c r="I13" s="24"/>
      <c r="J13" s="24"/>
      <c r="K13" s="24"/>
    </row>
    <row r="14" spans="1:14" x14ac:dyDescent="0.25">
      <c r="G14" s="24"/>
      <c r="H14" s="24"/>
      <c r="I14" s="24"/>
      <c r="J14" s="24"/>
      <c r="K14" s="24"/>
    </row>
    <row r="15" spans="1:14" x14ac:dyDescent="0.25">
      <c r="G15" s="24"/>
      <c r="H15" s="24"/>
      <c r="I15" s="24"/>
      <c r="J15" s="24"/>
      <c r="K15" s="24"/>
    </row>
    <row r="16" spans="1:14" x14ac:dyDescent="0.25">
      <c r="G16" s="24"/>
      <c r="H16" s="24"/>
      <c r="I16" s="24"/>
      <c r="J16" s="24"/>
      <c r="K16" s="24"/>
    </row>
    <row r="17" spans="7:11" x14ac:dyDescent="0.25">
      <c r="G17" s="24"/>
      <c r="H17" s="24"/>
      <c r="I17" s="24"/>
      <c r="J17" s="24"/>
      <c r="K17" s="24"/>
    </row>
    <row r="18" spans="7:11" x14ac:dyDescent="0.25">
      <c r="G18" s="24"/>
      <c r="H18" s="24"/>
      <c r="I18" s="24"/>
      <c r="J18" s="24"/>
      <c r="K18" s="24"/>
    </row>
    <row r="19" spans="7:11" x14ac:dyDescent="0.25">
      <c r="G19" s="24"/>
      <c r="H19" s="24"/>
      <c r="I19" s="24"/>
      <c r="J19" s="24"/>
      <c r="K19" s="24"/>
    </row>
    <row r="20" spans="7:11" x14ac:dyDescent="0.25">
      <c r="G20" s="24"/>
      <c r="H20" s="24"/>
      <c r="I20" s="24"/>
      <c r="J20" s="24"/>
      <c r="K20" s="24"/>
    </row>
    <row r="21" spans="7:11" x14ac:dyDescent="0.25">
      <c r="G21" s="24"/>
      <c r="H21" s="24"/>
      <c r="I21" s="24"/>
      <c r="J21" s="24"/>
      <c r="K21" s="24"/>
    </row>
    <row r="22" spans="7:11" x14ac:dyDescent="0.25">
      <c r="G22" s="24"/>
      <c r="H22" s="24"/>
      <c r="I22" s="24"/>
      <c r="J22" s="24"/>
      <c r="K22" s="24"/>
    </row>
    <row r="23" spans="7:11" x14ac:dyDescent="0.25">
      <c r="G23" s="24"/>
      <c r="H23" s="24"/>
      <c r="I23" s="24"/>
      <c r="J23" s="24"/>
      <c r="K23" s="24"/>
    </row>
    <row r="24" spans="7:11" x14ac:dyDescent="0.25">
      <c r="G24" s="24"/>
      <c r="H24" s="24"/>
      <c r="I24" s="24"/>
      <c r="J24" s="24"/>
      <c r="K24" s="24"/>
    </row>
    <row r="25" spans="7:11" x14ac:dyDescent="0.25">
      <c r="G25" s="24"/>
      <c r="H25" s="24"/>
      <c r="I25" s="24"/>
      <c r="J25" s="24"/>
      <c r="K25" s="24"/>
    </row>
    <row r="26" spans="7:11" x14ac:dyDescent="0.25">
      <c r="G26" s="24"/>
      <c r="H26" s="24"/>
      <c r="I26" s="24"/>
      <c r="J26" s="24"/>
      <c r="K26" s="24"/>
    </row>
    <row r="27" spans="7:11" x14ac:dyDescent="0.25">
      <c r="G27" s="24"/>
      <c r="H27" s="24"/>
      <c r="I27" s="24"/>
      <c r="J27" s="24"/>
      <c r="K27" s="24"/>
    </row>
    <row r="28" spans="7:11" x14ac:dyDescent="0.25">
      <c r="G28" s="24"/>
      <c r="H28" s="24"/>
      <c r="I28" s="24"/>
      <c r="J28" s="24"/>
      <c r="K28" s="24"/>
    </row>
    <row r="29" spans="7:11" x14ac:dyDescent="0.25">
      <c r="G29" s="24"/>
      <c r="H29" s="24"/>
      <c r="I29" s="24"/>
      <c r="J29" s="24"/>
      <c r="K29" s="24"/>
    </row>
    <row r="30" spans="7:11" x14ac:dyDescent="0.25">
      <c r="G30" s="24"/>
      <c r="H30" s="24"/>
      <c r="I30" s="24"/>
      <c r="J30" s="24"/>
      <c r="K30" s="24"/>
    </row>
    <row r="31" spans="7:11" x14ac:dyDescent="0.25">
      <c r="G31" s="24"/>
      <c r="H31" s="24"/>
      <c r="I31" s="24"/>
      <c r="J31" s="24"/>
      <c r="K31" s="24"/>
    </row>
    <row r="32" spans="7:11" x14ac:dyDescent="0.25">
      <c r="G32" s="24"/>
      <c r="H32" s="24"/>
      <c r="I32" s="24"/>
      <c r="J32" s="24"/>
      <c r="K32" s="24"/>
    </row>
    <row r="33" spans="2:15" x14ac:dyDescent="0.25">
      <c r="G33" s="24"/>
      <c r="H33" s="24"/>
      <c r="I33" s="24"/>
      <c r="J33" s="24"/>
      <c r="K33" s="24"/>
    </row>
    <row r="34" spans="2:15" ht="15.6" x14ac:dyDescent="0.3">
      <c r="B34" s="6"/>
      <c r="G34" s="24"/>
      <c r="H34" s="24"/>
      <c r="I34" s="24"/>
      <c r="J34" s="24"/>
      <c r="K34" s="24"/>
    </row>
    <row r="35" spans="2:15" ht="15.6" x14ac:dyDescent="0.3">
      <c r="B35" s="6"/>
      <c r="G35" s="24"/>
      <c r="H35" s="24"/>
      <c r="I35" s="24"/>
      <c r="J35" s="24"/>
      <c r="K35" s="24"/>
    </row>
    <row r="36" spans="2:15" s="10" customFormat="1" ht="15.6" x14ac:dyDescent="0.3">
      <c r="D36" s="6"/>
      <c r="E36" s="6"/>
      <c r="F36" s="6"/>
      <c r="G36" s="6"/>
      <c r="H36" s="6"/>
      <c r="I36" s="6"/>
      <c r="J36" s="6"/>
      <c r="K36" s="6"/>
      <c r="L36" s="6"/>
      <c r="M36" s="6"/>
      <c r="N36" s="6"/>
      <c r="O36" s="6"/>
    </row>
    <row r="37" spans="2:15" s="10" customFormat="1" ht="15.6" x14ac:dyDescent="0.3">
      <c r="B37" s="6"/>
      <c r="D37" s="6"/>
      <c r="E37" s="6"/>
      <c r="F37" s="6"/>
      <c r="G37" s="6"/>
      <c r="H37" s="6"/>
      <c r="I37" s="6"/>
      <c r="J37" s="6"/>
      <c r="K37" s="6"/>
      <c r="L37" s="6"/>
      <c r="M37" s="6"/>
      <c r="N37" s="6"/>
      <c r="O37" s="6"/>
    </row>
    <row r="38" spans="2:15" s="10" customFormat="1" ht="15.6" x14ac:dyDescent="0.3">
      <c r="B38" s="11"/>
    </row>
    <row r="39" spans="2:15" s="6" customFormat="1" ht="21" x14ac:dyDescent="0.4">
      <c r="B39" s="12"/>
    </row>
    <row r="40" spans="2:15" s="11" customFormat="1" ht="21" x14ac:dyDescent="0.4">
      <c r="B40" s="12"/>
    </row>
    <row r="41" spans="2:15" s="13" customFormat="1" ht="27" customHeight="1" x14ac:dyDescent="0.35"/>
    <row r="42" spans="2:15" s="12" customFormat="1" ht="27" customHeight="1" x14ac:dyDescent="0.4">
      <c r="B42" s="13"/>
      <c r="C42" s="14"/>
      <c r="D42" s="14"/>
      <c r="E42" s="14"/>
      <c r="F42" s="14"/>
      <c r="G42" s="14"/>
      <c r="H42" s="14"/>
      <c r="I42" s="14"/>
      <c r="J42" s="14"/>
      <c r="K42" s="14"/>
      <c r="L42" s="14"/>
      <c r="M42" s="14"/>
      <c r="N42" s="14"/>
    </row>
    <row r="43" spans="2:15" s="13" customFormat="1" ht="20.399999999999999" x14ac:dyDescent="0.35">
      <c r="C43" s="15"/>
      <c r="D43" s="15"/>
      <c r="E43" s="16"/>
      <c r="F43" s="17"/>
      <c r="G43" s="17"/>
      <c r="H43" s="17"/>
      <c r="I43" s="17"/>
      <c r="J43" s="17"/>
      <c r="K43" s="17"/>
      <c r="L43" s="17"/>
      <c r="M43" s="15"/>
      <c r="N43" s="17"/>
    </row>
    <row r="44" spans="2:15" s="13" customFormat="1" ht="20.399999999999999" x14ac:dyDescent="0.35"/>
    <row r="45" spans="2:15" s="13" customFormat="1" ht="20.399999999999999" x14ac:dyDescent="0.35"/>
    <row r="46" spans="2:15" s="13" customFormat="1" ht="21" x14ac:dyDescent="0.4">
      <c r="B46" s="12"/>
    </row>
    <row r="47" spans="2:15" s="13" customFormat="1" ht="21" x14ac:dyDescent="0.4">
      <c r="B47" s="12"/>
    </row>
    <row r="48" spans="2:15" s="12" customFormat="1" ht="21" x14ac:dyDescent="0.4">
      <c r="B48"/>
    </row>
    <row r="49" spans="2:11" s="12" customFormat="1" ht="21" x14ac:dyDescent="0.4">
      <c r="B49"/>
    </row>
    <row r="50" spans="2:11" x14ac:dyDescent="0.25">
      <c r="G50" s="24"/>
      <c r="H50" s="24"/>
      <c r="I50" s="24"/>
      <c r="J50" s="24"/>
      <c r="K50" s="24"/>
    </row>
    <row r="51" spans="2:11" x14ac:dyDescent="0.25">
      <c r="G51" s="24"/>
      <c r="H51" s="24"/>
      <c r="I51" s="24"/>
      <c r="J51" s="24"/>
      <c r="K51" s="24"/>
    </row>
    <row r="52" spans="2:11" x14ac:dyDescent="0.25">
      <c r="G52" s="24"/>
      <c r="H52" s="24"/>
      <c r="I52" s="24"/>
      <c r="J52" s="24"/>
      <c r="K52" s="24"/>
    </row>
    <row r="53" spans="2:11" x14ac:dyDescent="0.25">
      <c r="G53" s="24"/>
      <c r="H53" s="24"/>
      <c r="I53" s="24"/>
      <c r="J53" s="24"/>
      <c r="K53" s="24"/>
    </row>
    <row r="54" spans="2:11" x14ac:dyDescent="0.25">
      <c r="G54" s="24"/>
      <c r="H54" s="24"/>
      <c r="I54" s="24"/>
      <c r="J54" s="24"/>
      <c r="K54" s="24"/>
    </row>
    <row r="55" spans="2:11" x14ac:dyDescent="0.25">
      <c r="G55" s="24"/>
      <c r="H55" s="24"/>
      <c r="I55" s="24"/>
      <c r="J55" s="24"/>
      <c r="K55" s="24"/>
    </row>
    <row r="56" spans="2:11" x14ac:dyDescent="0.25">
      <c r="G56" s="24"/>
      <c r="H56" s="24"/>
      <c r="I56" s="24"/>
      <c r="J56" s="24"/>
      <c r="K56" s="24"/>
    </row>
    <row r="57" spans="2:11" x14ac:dyDescent="0.25">
      <c r="G57" s="24"/>
      <c r="H57" s="24"/>
      <c r="I57" s="24"/>
      <c r="J57" s="24"/>
      <c r="K57" s="24"/>
    </row>
    <row r="58" spans="2:11" x14ac:dyDescent="0.25">
      <c r="G58" s="24"/>
      <c r="H58" s="24"/>
      <c r="I58" s="24"/>
      <c r="J58" s="24"/>
      <c r="K58" s="24"/>
    </row>
    <row r="59" spans="2:11" x14ac:dyDescent="0.25">
      <c r="G59" s="24"/>
      <c r="H59" s="24"/>
      <c r="I59" s="24"/>
      <c r="J59" s="24"/>
      <c r="K59" s="24"/>
    </row>
    <row r="60" spans="2:11" x14ac:dyDescent="0.25">
      <c r="G60" s="24"/>
      <c r="H60" s="24"/>
      <c r="I60" s="24"/>
      <c r="J60" s="24"/>
      <c r="K60" s="24"/>
    </row>
    <row r="61" spans="2:11" x14ac:dyDescent="0.25">
      <c r="G61" s="24"/>
      <c r="H61" s="24"/>
      <c r="I61" s="24"/>
      <c r="J61" s="24"/>
      <c r="K61" s="24"/>
    </row>
    <row r="62" spans="2:11" x14ac:dyDescent="0.25">
      <c r="G62" s="24"/>
      <c r="H62" s="24"/>
      <c r="I62" s="24"/>
      <c r="J62" s="24"/>
      <c r="K62" s="24"/>
    </row>
    <row r="63" spans="2:11" x14ac:dyDescent="0.25">
      <c r="G63" s="24"/>
      <c r="H63" s="24"/>
      <c r="I63" s="24"/>
      <c r="J63" s="24"/>
      <c r="K63" s="24"/>
    </row>
    <row r="64" spans="2:11" x14ac:dyDescent="0.25">
      <c r="G64" s="24"/>
      <c r="H64" s="24"/>
      <c r="I64" s="24"/>
      <c r="J64" s="24"/>
      <c r="K64" s="24"/>
    </row>
    <row r="65" spans="7:11" x14ac:dyDescent="0.25">
      <c r="G65" s="24"/>
      <c r="H65" s="24"/>
      <c r="I65" s="24"/>
      <c r="J65" s="24"/>
      <c r="K65" s="24"/>
    </row>
    <row r="66" spans="7:11" x14ac:dyDescent="0.25">
      <c r="G66" s="24"/>
      <c r="H66" s="24"/>
      <c r="I66" s="24"/>
      <c r="J66" s="24"/>
      <c r="K66" s="24"/>
    </row>
    <row r="67" spans="7:11" x14ac:dyDescent="0.25">
      <c r="G67" s="24"/>
      <c r="H67" s="24"/>
      <c r="I67" s="24"/>
      <c r="J67" s="24"/>
      <c r="K67" s="24"/>
    </row>
    <row r="68" spans="7:11" x14ac:dyDescent="0.25">
      <c r="G68" s="24"/>
      <c r="H68" s="24"/>
      <c r="I68" s="24"/>
      <c r="J68" s="24"/>
      <c r="K68" s="24"/>
    </row>
    <row r="69" spans="7:11" x14ac:dyDescent="0.25">
      <c r="G69" s="24"/>
      <c r="H69" s="24"/>
      <c r="I69" s="24"/>
      <c r="J69" s="24"/>
      <c r="K69" s="24"/>
    </row>
    <row r="70" spans="7:11" x14ac:dyDescent="0.25">
      <c r="G70" s="24"/>
      <c r="H70" s="24"/>
      <c r="I70" s="24"/>
      <c r="J70" s="24"/>
      <c r="K70" s="24"/>
    </row>
    <row r="71" spans="7:11" x14ac:dyDescent="0.25">
      <c r="G71" s="24"/>
      <c r="H71" s="24"/>
      <c r="I71" s="24"/>
      <c r="J71" s="24"/>
      <c r="K71" s="24"/>
    </row>
    <row r="72" spans="7:11" x14ac:dyDescent="0.25">
      <c r="G72" s="24"/>
      <c r="H72" s="24"/>
      <c r="I72" s="24"/>
      <c r="J72" s="24"/>
      <c r="K72" s="24"/>
    </row>
    <row r="73" spans="7:11" x14ac:dyDescent="0.25">
      <c r="G73" s="24"/>
      <c r="H73" s="24"/>
      <c r="I73" s="24"/>
      <c r="J73" s="24"/>
      <c r="K73" s="24"/>
    </row>
    <row r="74" spans="7:11" x14ac:dyDescent="0.25">
      <c r="G74" s="24"/>
      <c r="H74" s="24"/>
      <c r="I74" s="24"/>
      <c r="J74" s="24"/>
      <c r="K74" s="24"/>
    </row>
    <row r="75" spans="7:11" x14ac:dyDescent="0.25">
      <c r="G75" s="24"/>
      <c r="H75" s="24"/>
      <c r="I75" s="24"/>
      <c r="J75" s="24"/>
      <c r="K75" s="24"/>
    </row>
    <row r="76" spans="7:11" x14ac:dyDescent="0.25">
      <c r="G76" s="24"/>
      <c r="H76" s="24"/>
      <c r="I76" s="24"/>
      <c r="J76" s="24"/>
      <c r="K76" s="24"/>
    </row>
    <row r="77" spans="7:11" x14ac:dyDescent="0.25">
      <c r="G77" s="24"/>
      <c r="H77" s="24"/>
      <c r="I77" s="24"/>
      <c r="J77" s="24"/>
      <c r="K77" s="24"/>
    </row>
    <row r="78" spans="7:11" x14ac:dyDescent="0.25">
      <c r="G78" s="24"/>
      <c r="H78" s="24"/>
      <c r="I78" s="24"/>
      <c r="J78" s="24"/>
      <c r="K78" s="24"/>
    </row>
    <row r="79" spans="7:11" x14ac:dyDescent="0.25">
      <c r="G79" s="24"/>
      <c r="H79" s="24"/>
      <c r="I79" s="24"/>
      <c r="J79" s="24"/>
      <c r="K79" s="24"/>
    </row>
    <row r="80" spans="7:11" x14ac:dyDescent="0.25">
      <c r="G80" s="24"/>
      <c r="H80" s="24"/>
      <c r="I80" s="24"/>
      <c r="J80" s="24"/>
      <c r="K80" s="24"/>
    </row>
    <row r="81" spans="2:11" ht="37.799999999999997" x14ac:dyDescent="0.65">
      <c r="B81" s="22" t="s">
        <v>20</v>
      </c>
      <c r="G81" s="24"/>
      <c r="H81" s="24"/>
      <c r="I81" s="24"/>
      <c r="J81" s="24"/>
      <c r="K81" s="24"/>
    </row>
    <row r="82" spans="2:11" ht="37.799999999999997" x14ac:dyDescent="0.65">
      <c r="B82" s="22" t="s">
        <v>89</v>
      </c>
      <c r="G82" s="24"/>
      <c r="H82" s="24"/>
      <c r="I82" s="24"/>
      <c r="J82" s="24"/>
      <c r="K82" s="24"/>
    </row>
    <row r="83" spans="2:11" x14ac:dyDescent="0.25">
      <c r="G83" s="20"/>
      <c r="H83" s="20"/>
      <c r="I83" s="26"/>
    </row>
    <row r="84" spans="2:11" x14ac:dyDescent="0.25">
      <c r="G84" s="20"/>
      <c r="H84" s="20"/>
      <c r="I84" s="26"/>
    </row>
    <row r="85" spans="2:11" x14ac:dyDescent="0.25">
      <c r="G85" s="20"/>
      <c r="H85" s="20"/>
      <c r="I85" s="26"/>
    </row>
  </sheetData>
  <phoneticPr fontId="0" type="noConversion"/>
  <pageMargins left="0.70866141732283472" right="0.70866141732283472" top="0.74803149606299213"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Лист5</vt:lpstr>
      <vt:lpstr>Лист1</vt:lpstr>
      <vt:lpstr>Лист5!Область_печати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Оксаночка</dc:creator>
  <cp:lastModifiedBy>RePack by Diakov</cp:lastModifiedBy>
  <cp:lastPrinted>2026-02-16T12:38:19Z</cp:lastPrinted>
  <dcterms:created xsi:type="dcterms:W3CDTF">1999-09-29T09:52:10Z</dcterms:created>
  <dcterms:modified xsi:type="dcterms:W3CDTF">2026-02-26T18:03:45Z</dcterms:modified>
</cp:coreProperties>
</file>